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3\EP CTS3.0.3\"/>
    </mc:Choice>
  </mc:AlternateContent>
  <xr:revisionPtr revIDLastSave="0" documentId="13_ncr:1_{09A5C5DE-5477-46D7-B355-69979AC738CE}" xr6:coauthVersionLast="47" xr6:coauthVersionMax="47" xr10:uidLastSave="{00000000-0000-0000-0000-000000000000}"/>
  <bookViews>
    <workbookView xWindow="-25320" yWindow="-1995" windowWidth="25440" windowHeight="15390" tabRatio="837" xr2:uid="{13850278-EB62-44A0-90E0-72DC1891DB3E}"/>
  </bookViews>
  <sheets>
    <sheet name="Cover" sheetId="26" r:id="rId1"/>
    <sheet name="Intro" sheetId="27" r:id="rId2"/>
    <sheet name="TSR" sheetId="44" r:id="rId3"/>
    <sheet name="Traceability" sheetId="45" r:id="rId4"/>
    <sheet name="PS - Authentication" sheetId="11" r:id="rId5"/>
    <sheet name="PS - Audit" sheetId="6" r:id="rId6"/>
    <sheet name="PS - Crypto" sheetId="42" r:id="rId7"/>
    <sheet name="PS - Main" sheetId="29" r:id="rId8"/>
    <sheet name="PS - ASLR" sheetId="32" r:id="rId9"/>
    <sheet name="PS - Scenarios" sheetId="47" r:id="rId10"/>
    <sheet name="PS - E2E Interfaces" sheetId="22" r:id="rId11"/>
    <sheet name="References" sheetId="25"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'PS - Audit'!$A$4:$O$18</definedName>
    <definedName name="_xlnm._FilterDatabase" localSheetId="4" hidden="1">'PS - Authentication'!$AA$1:$AA$549</definedName>
    <definedName name="_xlnm._FilterDatabase" localSheetId="6" hidden="1">'PS - Crypto'!$A$4:$L$20</definedName>
    <definedName name="_xlnm._FilterDatabase" localSheetId="7" hidden="1">'PS - Main'!$F$1:$F$926</definedName>
    <definedName name="_xlnm._FilterDatabase" localSheetId="3" hidden="1">Traceability!$C$4:$AP$186</definedName>
    <definedName name="CCA" localSheetId="0">[1]Sheet1!$B$100:$B$103</definedName>
    <definedName name="CCA" localSheetId="1">[1]Sheet1!$B$100:$B$103</definedName>
    <definedName name="CCA" localSheetId="8">[2]Sheet1!$B$100:$B$103</definedName>
    <definedName name="CCA" localSheetId="5">[2]Sheet1!$B$100:$B$103</definedName>
    <definedName name="CCA" localSheetId="4">[2]Sheet1!$B$100:$B$103</definedName>
    <definedName name="CCA" localSheetId="6">[2]Sheet1!$B$100:$B$103</definedName>
    <definedName name="CCA" localSheetId="10">[2]Sheet1!$B$100:$B$103</definedName>
    <definedName name="CCA" localSheetId="7">[2]Sheet1!$B$100:$B$103</definedName>
    <definedName name="CCA" localSheetId="9">[2]Sheet1!$B$100:$B$103</definedName>
    <definedName name="CCA" localSheetId="11">[1]Sheet1!$B$100:$B$103</definedName>
    <definedName name="CCA" localSheetId="2">[1]Sheet1!$B$100:$B$103</definedName>
    <definedName name="CCA">[2]Sheet1!$B$100:$B$103</definedName>
    <definedName name="Intro" localSheetId="0">#REF!</definedName>
    <definedName name="Intro" localSheetId="1">#REF!</definedName>
    <definedName name="Intro" localSheetId="8">#REF!</definedName>
    <definedName name="Intro" localSheetId="5">#REF!</definedName>
    <definedName name="Intro" localSheetId="4">#REF!</definedName>
    <definedName name="Intro" localSheetId="6">#REF!</definedName>
    <definedName name="Intro" localSheetId="10">#REF!</definedName>
    <definedName name="Intro" localSheetId="7">#REF!</definedName>
    <definedName name="Intro" localSheetId="9">#REF!</definedName>
    <definedName name="Intro" localSheetId="11">#REF!</definedName>
    <definedName name="Intro" localSheetId="3">#REF!</definedName>
    <definedName name="Intro" localSheetId="2">#REF!</definedName>
    <definedName name="Intro">#REF!</definedName>
    <definedName name="OFFICIAL">'[3]Data values'!$D$2:$D$4</definedName>
    <definedName name="Refffff" localSheetId="3">#REF!</definedName>
    <definedName name="Refffff">#REF!</definedName>
    <definedName name="TestResults" localSheetId="0">#REF!</definedName>
    <definedName name="TestResults" localSheetId="1">#REF!</definedName>
    <definedName name="TestResults" localSheetId="8">[2]Sheet1!$B$100:$B$103</definedName>
    <definedName name="TestResults" localSheetId="5">[2]Sheet1!$B$100:$B$103</definedName>
    <definedName name="TestResults" localSheetId="4">[2]Sheet1!$B$100:$B$103</definedName>
    <definedName name="TestResults" localSheetId="6">[2]Sheet1!$B$100:$B$103</definedName>
    <definedName name="TestResults" localSheetId="10">#REF!</definedName>
    <definedName name="TestResults" localSheetId="7">[2]Sheet1!$B$100:$B$103</definedName>
    <definedName name="TestResults" localSheetId="9">#REF!</definedName>
    <definedName name="TestResults" localSheetId="11">#REF!</definedName>
    <definedName name="TestResults" localSheetId="3">[4]Introduction!$A$188:$A$191</definedName>
    <definedName name="TestResults" localSheetId="2">[5]Introduction!$A$188:$A$191</definedName>
    <definedName name="TestResults">#REF!</definedName>
    <definedName name="testrs" localSheetId="3">#REF!</definedName>
    <definedName name="testrs">#REF!</definedName>
    <definedName name="TestStatuses" localSheetId="0">[6]Introduction!$B$23:$B$27</definedName>
    <definedName name="TestStatuses" localSheetId="1">[6]Introduction!$B$23:$B$27</definedName>
    <definedName name="TestStatuses" localSheetId="8">[7]Introduction!$B$23:$B$27</definedName>
    <definedName name="TestStatuses" localSheetId="5">[7]Introduction!$B$23:$B$27</definedName>
    <definedName name="TestStatuses" localSheetId="4">[7]Introduction!$B$23:$B$27</definedName>
    <definedName name="TestStatuses" localSheetId="6">[7]Introduction!$B$23:$B$27</definedName>
    <definedName name="TestStatuses" localSheetId="10">[7]Introduction!$B$23:$B$27</definedName>
    <definedName name="TestStatuses" localSheetId="7">[7]Introduction!$B$23:$B$27</definedName>
    <definedName name="TestStatuses" localSheetId="9">[7]Introduction!$B$23:$B$27</definedName>
    <definedName name="TestStatuses" localSheetId="11">[6]Introduction!$B$23:$B$27</definedName>
    <definedName name="TestStatuses" localSheetId="2">[6]Introduction!$B$23:$B$27</definedName>
    <definedName name="TestStatuses">[7]Introduction!$B$23:$B$27</definedName>
    <definedName name="Z_20B9E7CB_B377_4CA3_9140_04DC7572D088_.wvu.Cols" localSheetId="8" hidden="1">'PS - ASLR'!#REF!</definedName>
    <definedName name="Z_20B9E7CB_B377_4CA3_9140_04DC7572D088_.wvu.Cols" localSheetId="5" hidden="1">'PS - Audit'!#REF!</definedName>
    <definedName name="Z_20B9E7CB_B377_4CA3_9140_04DC7572D088_.wvu.Cols" localSheetId="4" hidden="1">'PS - Authentication'!#REF!</definedName>
    <definedName name="Z_20B9E7CB_B377_4CA3_9140_04DC7572D088_.wvu.Cols" localSheetId="6" hidden="1">'PS - Crypto'!#REF!</definedName>
    <definedName name="Z_20B9E7CB_B377_4CA3_9140_04DC7572D088_.wvu.Cols" localSheetId="7" hidden="1">'PS - Main'!#REF!</definedName>
    <definedName name="Z_F8A0DB4D_C2E2_432B_8BE5_72A25D8D6FC5_.wvu.Cols" localSheetId="8" hidden="1">'PS - ASLR'!#REF!,'PS - ASLR'!#REF!,'PS - ASLR'!$D:$D,'PS - ASLR'!#REF!</definedName>
    <definedName name="Z_F8A0DB4D_C2E2_432B_8BE5_72A25D8D6FC5_.wvu.Cols" localSheetId="5" hidden="1">'PS - Audit'!#REF!,'PS - Audit'!#REF!,'PS - Audit'!$D:$D,'PS - Audit'!#REF!</definedName>
    <definedName name="Z_F8A0DB4D_C2E2_432B_8BE5_72A25D8D6FC5_.wvu.Cols" localSheetId="4" hidden="1">'PS - Authentication'!#REF!,'PS - Authentication'!#REF!,'PS - Authentication'!$D:$D,'PS - Authentication'!#REF!</definedName>
    <definedName name="Z_F8A0DB4D_C2E2_432B_8BE5_72A25D8D6FC5_.wvu.Cols" localSheetId="6" hidden="1">'PS - Crypto'!#REF!,'PS - Crypto'!#REF!,'PS - Crypto'!$D:$D,'PS - Crypto'!#REF!</definedName>
    <definedName name="Z_F8A0DB4D_C2E2_432B_8BE5_72A25D8D6FC5_.wvu.Cols" localSheetId="7" hidden="1">'PS - Main'!#REF!,'PS - Main'!#REF!,'PS - Main'!$D:$D,'PS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42" l="1"/>
  <c r="T12" i="42"/>
  <c r="S12" i="42"/>
  <c r="R12" i="42"/>
  <c r="Q12" i="42"/>
  <c r="P12" i="42"/>
  <c r="U11" i="42"/>
  <c r="T11" i="42"/>
  <c r="S11" i="42"/>
  <c r="R11" i="42"/>
  <c r="Q11" i="42"/>
  <c r="P11" i="42"/>
  <c r="U23" i="11"/>
  <c r="T23" i="11"/>
  <c r="S23" i="11"/>
  <c r="R23" i="11"/>
  <c r="U22" i="11"/>
  <c r="T22" i="11"/>
  <c r="S22" i="11"/>
  <c r="R22" i="11"/>
  <c r="Q55" i="29"/>
  <c r="R55" i="29"/>
  <c r="S55" i="29"/>
  <c r="T55" i="29"/>
  <c r="U55" i="29"/>
  <c r="V55" i="29"/>
  <c r="Q56" i="29"/>
  <c r="R56" i="29"/>
  <c r="S56" i="29"/>
  <c r="T56" i="29"/>
  <c r="U56" i="29"/>
  <c r="V56" i="29"/>
  <c r="Q57" i="29"/>
  <c r="R57" i="29"/>
  <c r="S57" i="29"/>
  <c r="T57" i="29"/>
  <c r="U57" i="29"/>
  <c r="V57" i="29"/>
  <c r="O53" i="32"/>
  <c r="P53" i="32"/>
  <c r="Q65" i="29"/>
  <c r="R65" i="29"/>
  <c r="S65" i="29"/>
  <c r="T65" i="29"/>
  <c r="U65" i="29"/>
  <c r="V65" i="29"/>
  <c r="Q62" i="29"/>
  <c r="R62" i="29"/>
  <c r="S62" i="29"/>
  <c r="T62" i="29"/>
  <c r="U62" i="29"/>
  <c r="V62" i="29"/>
  <c r="Q22" i="11"/>
  <c r="P22" i="11"/>
  <c r="Q23" i="11"/>
  <c r="P23" i="11"/>
  <c r="L51" i="29" l="1" a="1"/>
  <c r="L51" i="29" s="1"/>
  <c r="V89" i="29" l="1"/>
  <c r="U89" i="29"/>
  <c r="T89" i="29"/>
  <c r="S89" i="29"/>
  <c r="R89" i="29"/>
  <c r="Q89" i="29"/>
  <c r="V88" i="29"/>
  <c r="U88" i="29"/>
  <c r="T88" i="29"/>
  <c r="S88" i="29"/>
  <c r="R88" i="29"/>
  <c r="Q88" i="29"/>
  <c r="V87" i="29"/>
  <c r="U87" i="29"/>
  <c r="T87" i="29"/>
  <c r="S87" i="29"/>
  <c r="R87" i="29"/>
  <c r="Q87" i="29"/>
  <c r="V86" i="29"/>
  <c r="U86" i="29"/>
  <c r="T86" i="29"/>
  <c r="S86" i="29"/>
  <c r="R86" i="29"/>
  <c r="Q86" i="29"/>
  <c r="V85" i="29"/>
  <c r="U85" i="29"/>
  <c r="T85" i="29"/>
  <c r="S85" i="29"/>
  <c r="R85" i="29"/>
  <c r="Q85" i="29"/>
  <c r="V84" i="29"/>
  <c r="U84" i="29"/>
  <c r="T84" i="29"/>
  <c r="S84" i="29"/>
  <c r="R84" i="29"/>
  <c r="Q84" i="29"/>
  <c r="V83" i="29"/>
  <c r="U83" i="29"/>
  <c r="T83" i="29"/>
  <c r="S83" i="29"/>
  <c r="R83" i="29"/>
  <c r="Q83" i="29"/>
  <c r="V82" i="29"/>
  <c r="U82" i="29"/>
  <c r="T82" i="29"/>
  <c r="S82" i="29"/>
  <c r="R82" i="29"/>
  <c r="Q82" i="29"/>
  <c r="V81" i="29"/>
  <c r="U81" i="29"/>
  <c r="T81" i="29"/>
  <c r="S81" i="29"/>
  <c r="R81" i="29"/>
  <c r="Q81" i="29"/>
  <c r="V80" i="29"/>
  <c r="U80" i="29"/>
  <c r="T80" i="29"/>
  <c r="S80" i="29"/>
  <c r="R80" i="29"/>
  <c r="Q80" i="29"/>
  <c r="V79" i="29"/>
  <c r="U79" i="29"/>
  <c r="T79" i="29"/>
  <c r="S79" i="29"/>
  <c r="R79" i="29"/>
  <c r="Q79" i="29"/>
  <c r="V78" i="29"/>
  <c r="U78" i="29"/>
  <c r="T78" i="29"/>
  <c r="S78" i="29"/>
  <c r="R78" i="29"/>
  <c r="Q78" i="29"/>
  <c r="C199" i="47"/>
  <c r="C198" i="47"/>
  <c r="C194" i="47"/>
  <c r="C189" i="47"/>
  <c r="M179" i="47"/>
  <c r="C204" i="47"/>
  <c r="C179" i="47"/>
  <c r="D204" i="47"/>
  <c r="L178" i="47"/>
  <c r="L177" i="47"/>
  <c r="C171" i="47"/>
  <c r="D203" i="47"/>
  <c r="J170" i="47"/>
  <c r="J169" i="47"/>
  <c r="J168" i="47"/>
  <c r="J167" i="47"/>
  <c r="K171" i="47"/>
  <c r="C203" i="47"/>
  <c r="L160" i="47"/>
  <c r="L159" i="47"/>
  <c r="L158" i="47"/>
  <c r="M161" i="47"/>
  <c r="J151" i="47"/>
  <c r="J150" i="47"/>
  <c r="J149" i="47"/>
  <c r="K152" i="47"/>
  <c r="M143" i="47"/>
  <c r="C200" i="47"/>
  <c r="C143" i="47"/>
  <c r="D200" i="47"/>
  <c r="L142" i="47"/>
  <c r="L141" i="47"/>
  <c r="K135" i="47"/>
  <c r="C135" i="47"/>
  <c r="D199" i="47"/>
  <c r="J134" i="47"/>
  <c r="J133" i="47"/>
  <c r="L126" i="47"/>
  <c r="L125" i="47"/>
  <c r="L124" i="47"/>
  <c r="L123" i="47"/>
  <c r="M127" i="47"/>
  <c r="C127" i="47"/>
  <c r="D198" i="47"/>
  <c r="J116" i="47"/>
  <c r="J115" i="47"/>
  <c r="J114" i="47"/>
  <c r="J113" i="47"/>
  <c r="J112" i="47"/>
  <c r="K117" i="47"/>
  <c r="J105" i="47"/>
  <c r="J104" i="47"/>
  <c r="J103" i="47"/>
  <c r="K106" i="47"/>
  <c r="L96" i="47"/>
  <c r="L95" i="47"/>
  <c r="L94" i="47"/>
  <c r="L93" i="47"/>
  <c r="L92" i="47"/>
  <c r="M97" i="47"/>
  <c r="L85" i="47"/>
  <c r="L84" i="47"/>
  <c r="L83" i="47"/>
  <c r="G194" i="47"/>
  <c r="J76" i="47"/>
  <c r="J75" i="47"/>
  <c r="K77" i="47"/>
  <c r="J68" i="47"/>
  <c r="J67" i="47"/>
  <c r="K69" i="47"/>
  <c r="J60" i="47"/>
  <c r="J59" i="47"/>
  <c r="J58" i="47"/>
  <c r="J57" i="47"/>
  <c r="J56" i="47"/>
  <c r="J55" i="47"/>
  <c r="J54" i="47"/>
  <c r="K61" i="47"/>
  <c r="J47" i="47"/>
  <c r="J46" i="47"/>
  <c r="J45" i="47"/>
  <c r="J44" i="47"/>
  <c r="J43" i="47"/>
  <c r="G190" i="47"/>
  <c r="J42" i="47"/>
  <c r="J41" i="47"/>
  <c r="K48" i="47"/>
  <c r="M35" i="47"/>
  <c r="C35" i="47"/>
  <c r="D189" i="47"/>
  <c r="L34" i="47"/>
  <c r="L33" i="47"/>
  <c r="G195" i="47"/>
  <c r="J26" i="47"/>
  <c r="J25" i="47"/>
  <c r="G189" i="47"/>
  <c r="K27" i="47"/>
  <c r="C97" i="47"/>
  <c r="D195" i="47"/>
  <c r="C195" i="47"/>
  <c r="C202" i="47"/>
  <c r="C161" i="47"/>
  <c r="D202" i="47"/>
  <c r="C201" i="47"/>
  <c r="C152" i="47"/>
  <c r="D201" i="47"/>
  <c r="C197" i="47"/>
  <c r="C117" i="47"/>
  <c r="D197" i="47"/>
  <c r="C69" i="47"/>
  <c r="D192" i="47"/>
  <c r="C192" i="47"/>
  <c r="C106" i="47"/>
  <c r="D196" i="47"/>
  <c r="C196" i="47"/>
  <c r="C191" i="47"/>
  <c r="C61" i="47"/>
  <c r="D191" i="47"/>
  <c r="C190" i="47"/>
  <c r="C48" i="47"/>
  <c r="D190" i="47"/>
  <c r="C77" i="47"/>
  <c r="D193" i="47"/>
  <c r="C193" i="47"/>
  <c r="G191" i="47"/>
  <c r="G192" i="47"/>
  <c r="G196" i="47"/>
  <c r="G197" i="47"/>
  <c r="M86" i="47"/>
  <c r="C86" i="47"/>
  <c r="D194" i="47"/>
  <c r="C188" i="47"/>
  <c r="C27" i="47"/>
  <c r="D188" i="47"/>
  <c r="C210" i="47"/>
  <c r="C211" i="47"/>
  <c r="S21" i="11"/>
  <c r="T21" i="11"/>
  <c r="U21" i="11"/>
  <c r="R21" i="11"/>
  <c r="Q21" i="11"/>
  <c r="P21" i="11"/>
  <c r="T110" i="29"/>
  <c r="U110" i="29"/>
  <c r="V110" i="29"/>
  <c r="S110" i="29"/>
  <c r="R110" i="29"/>
  <c r="Q110" i="29"/>
  <c r="T107" i="29"/>
  <c r="U107" i="29"/>
  <c r="V107" i="29"/>
  <c r="S107" i="29"/>
  <c r="R107" i="29"/>
  <c r="Q107" i="29"/>
  <c r="P51" i="32"/>
  <c r="O51" i="32"/>
  <c r="T22" i="29"/>
  <c r="U22" i="29"/>
  <c r="V22" i="29"/>
  <c r="S22" i="29"/>
  <c r="R22" i="29"/>
  <c r="Q22" i="29"/>
  <c r="T97" i="29"/>
  <c r="U97" i="29"/>
  <c r="V97" i="29"/>
  <c r="T98" i="29"/>
  <c r="U98" i="29"/>
  <c r="V98" i="29"/>
  <c r="T95" i="29"/>
  <c r="U95" i="29"/>
  <c r="V95" i="29"/>
  <c r="S98" i="29"/>
  <c r="S95" i="29"/>
  <c r="R98" i="29"/>
  <c r="Q98" i="29"/>
  <c r="T92" i="29"/>
  <c r="U92" i="29"/>
  <c r="V92" i="29"/>
  <c r="T93" i="29"/>
  <c r="U93" i="29"/>
  <c r="V93" i="29"/>
  <c r="T94" i="29"/>
  <c r="U94" i="29"/>
  <c r="V94" i="29"/>
  <c r="S93" i="29"/>
  <c r="S92" i="29"/>
  <c r="R93" i="29"/>
  <c r="Q93" i="29"/>
  <c r="S97" i="29"/>
  <c r="R97" i="29"/>
  <c r="Q97" i="29"/>
  <c r="R94" i="29"/>
  <c r="R92" i="29"/>
  <c r="Q92" i="29"/>
  <c r="T33" i="29"/>
  <c r="U33" i="29"/>
  <c r="V33" i="29"/>
  <c r="T34" i="29"/>
  <c r="U34" i="29"/>
  <c r="V34" i="29"/>
  <c r="T35" i="29"/>
  <c r="U35" i="29"/>
  <c r="V35" i="29"/>
  <c r="S35" i="29"/>
  <c r="S34" i="29"/>
  <c r="S33" i="29"/>
  <c r="Q33" i="29"/>
  <c r="R33" i="29"/>
  <c r="Q34" i="29"/>
  <c r="R34" i="29"/>
  <c r="Q35" i="29"/>
  <c r="R35" i="29"/>
  <c r="Q115" i="29"/>
  <c r="R115" i="29"/>
  <c r="S115" i="29"/>
  <c r="T115" i="29"/>
  <c r="U115" i="29"/>
  <c r="V115" i="29"/>
  <c r="T12" i="29"/>
  <c r="U12" i="29"/>
  <c r="V12" i="29"/>
  <c r="T13" i="29"/>
  <c r="U13" i="29"/>
  <c r="V13" i="29"/>
  <c r="R13" i="29"/>
  <c r="P6" i="6"/>
  <c r="S17" i="11"/>
  <c r="T17" i="11"/>
  <c r="U17" i="11"/>
  <c r="S18" i="11"/>
  <c r="T18" i="11"/>
  <c r="U18" i="11"/>
  <c r="S19" i="11"/>
  <c r="T19" i="11"/>
  <c r="U19" i="11"/>
  <c r="R19" i="11"/>
  <c r="R18" i="11"/>
  <c r="S31" i="11"/>
  <c r="T31" i="11"/>
  <c r="U31" i="11"/>
  <c r="S32" i="11"/>
  <c r="T32" i="11"/>
  <c r="U32" i="11"/>
  <c r="S33" i="11"/>
  <c r="T33" i="11"/>
  <c r="U33" i="11"/>
  <c r="S34" i="11"/>
  <c r="T34" i="11"/>
  <c r="U34" i="11"/>
  <c r="R34" i="11"/>
  <c r="R33" i="11"/>
  <c r="R32" i="11"/>
  <c r="Q34" i="11"/>
  <c r="Q33" i="11"/>
  <c r="Q32" i="11"/>
  <c r="P32" i="11"/>
  <c r="P33" i="11"/>
  <c r="P34" i="11"/>
  <c r="P25" i="11"/>
  <c r="Q25" i="11"/>
  <c r="R25" i="11"/>
  <c r="S25" i="11"/>
  <c r="T25" i="11"/>
  <c r="U25" i="11"/>
  <c r="Q19" i="11"/>
  <c r="Q18" i="11"/>
  <c r="P18" i="11"/>
  <c r="P19" i="11"/>
  <c r="U27" i="11"/>
  <c r="T27" i="11"/>
  <c r="S27" i="11"/>
  <c r="R27" i="11"/>
  <c r="Q27" i="11"/>
  <c r="P27" i="11"/>
  <c r="B59" i="44"/>
  <c r="D59" i="44" s="1"/>
  <c r="B50" i="44"/>
  <c r="D50" i="44" s="1"/>
  <c r="B40" i="44"/>
  <c r="D41" i="44" s="1"/>
  <c r="B28" i="44"/>
  <c r="A28" i="44"/>
  <c r="Q6" i="6"/>
  <c r="S39" i="29"/>
  <c r="T39" i="29"/>
  <c r="S36" i="29"/>
  <c r="T36" i="29"/>
  <c r="T31" i="29"/>
  <c r="U31" i="29"/>
  <c r="V31" i="29"/>
  <c r="S31" i="29"/>
  <c r="P36" i="32"/>
  <c r="R22" i="32"/>
  <c r="Q22" i="32"/>
  <c r="R12" i="32"/>
  <c r="R11" i="32"/>
  <c r="R10" i="32"/>
  <c r="R9" i="32"/>
  <c r="R7" i="32"/>
  <c r="Q10" i="32"/>
  <c r="Q11" i="32"/>
  <c r="Q12" i="32"/>
  <c r="Q9" i="32"/>
  <c r="Q7" i="32"/>
  <c r="R99" i="29"/>
  <c r="T76" i="29"/>
  <c r="S76" i="29"/>
  <c r="R39" i="29"/>
  <c r="Q38" i="29"/>
  <c r="R37" i="29"/>
  <c r="R31" i="29"/>
  <c r="R28" i="29"/>
  <c r="T20" i="29"/>
  <c r="U20" i="29"/>
  <c r="V20" i="29"/>
  <c r="S20" i="29"/>
  <c r="R20" i="29"/>
  <c r="Q20" i="29"/>
  <c r="T18" i="29"/>
  <c r="U18" i="29"/>
  <c r="V18" i="29"/>
  <c r="S18" i="29"/>
  <c r="T16" i="29"/>
  <c r="U16" i="29"/>
  <c r="V16" i="29"/>
  <c r="R18" i="29"/>
  <c r="Q18" i="29"/>
  <c r="R16" i="29"/>
  <c r="H57" i="44"/>
  <c r="S11" i="6"/>
  <c r="T11" i="6"/>
  <c r="U11" i="6"/>
  <c r="R11" i="6"/>
  <c r="Q11" i="6"/>
  <c r="Q30" i="11"/>
  <c r="P48" i="32"/>
  <c r="O48" i="32"/>
  <c r="P47" i="32"/>
  <c r="O47" i="32"/>
  <c r="P46" i="32"/>
  <c r="O46" i="32"/>
  <c r="P45" i="32"/>
  <c r="O45" i="32"/>
  <c r="P11" i="6"/>
  <c r="R31" i="11"/>
  <c r="Q31" i="11"/>
  <c r="P31" i="11"/>
  <c r="U30" i="11"/>
  <c r="T30" i="11"/>
  <c r="S30" i="11"/>
  <c r="R30" i="11"/>
  <c r="P30" i="11"/>
  <c r="U29" i="11"/>
  <c r="T29" i="11"/>
  <c r="S29" i="11"/>
  <c r="R29" i="11"/>
  <c r="Q29" i="11"/>
  <c r="P29" i="11"/>
  <c r="U28" i="11"/>
  <c r="T28" i="11"/>
  <c r="S28" i="11"/>
  <c r="R28" i="11"/>
  <c r="Q28" i="11"/>
  <c r="P28" i="11"/>
  <c r="U106" i="29"/>
  <c r="V106" i="29"/>
  <c r="U108" i="29"/>
  <c r="V108" i="29"/>
  <c r="U109" i="29"/>
  <c r="V109" i="29"/>
  <c r="U111" i="29"/>
  <c r="V111" i="29"/>
  <c r="U112" i="29"/>
  <c r="V112" i="29"/>
  <c r="U105" i="29"/>
  <c r="V105" i="29"/>
  <c r="U104" i="29"/>
  <c r="V104" i="29"/>
  <c r="V103" i="29"/>
  <c r="U103" i="29"/>
  <c r="V102" i="29"/>
  <c r="U102" i="29"/>
  <c r="U101" i="29"/>
  <c r="V101" i="29"/>
  <c r="V100" i="29"/>
  <c r="U100" i="29"/>
  <c r="T100" i="29"/>
  <c r="S100" i="29"/>
  <c r="T99" i="29"/>
  <c r="U99" i="29"/>
  <c r="V99" i="29"/>
  <c r="S99" i="29"/>
  <c r="S94" i="29"/>
  <c r="U90" i="29"/>
  <c r="V90" i="29"/>
  <c r="U77" i="29"/>
  <c r="V77" i="29"/>
  <c r="V76" i="29"/>
  <c r="U76" i="29"/>
  <c r="V75" i="29"/>
  <c r="U75" i="29"/>
  <c r="V69" i="29"/>
  <c r="V70" i="29"/>
  <c r="V71" i="29"/>
  <c r="V72" i="29"/>
  <c r="U72" i="29"/>
  <c r="U71" i="29"/>
  <c r="U70" i="29"/>
  <c r="T69" i="29"/>
  <c r="U69" i="29"/>
  <c r="U68" i="29"/>
  <c r="V68" i="29"/>
  <c r="U58" i="29"/>
  <c r="V58" i="29"/>
  <c r="U59" i="29"/>
  <c r="V59" i="29"/>
  <c r="U60" i="29"/>
  <c r="V60" i="29"/>
  <c r="U61" i="29"/>
  <c r="V61" i="29"/>
  <c r="U63" i="29"/>
  <c r="V63" i="29"/>
  <c r="U64" i="29"/>
  <c r="V64" i="29"/>
  <c r="U54" i="29"/>
  <c r="V54" i="29"/>
  <c r="U53" i="29"/>
  <c r="V53" i="29"/>
  <c r="Q42" i="29"/>
  <c r="R42" i="29"/>
  <c r="S42" i="29"/>
  <c r="T42" i="29"/>
  <c r="U42" i="29"/>
  <c r="V42" i="29"/>
  <c r="Q41" i="29"/>
  <c r="R41" i="29"/>
  <c r="S41" i="29"/>
  <c r="T41" i="29"/>
  <c r="U41" i="29"/>
  <c r="V41" i="29"/>
  <c r="Q50" i="29"/>
  <c r="R50" i="29"/>
  <c r="S50" i="29"/>
  <c r="T50" i="29"/>
  <c r="U50" i="29"/>
  <c r="V50" i="29"/>
  <c r="U48" i="29"/>
  <c r="V48" i="29"/>
  <c r="U49" i="29"/>
  <c r="V49" i="29"/>
  <c r="U45" i="29"/>
  <c r="V45" i="29"/>
  <c r="U46" i="29"/>
  <c r="V46" i="29"/>
  <c r="U47" i="29"/>
  <c r="V47" i="29"/>
  <c r="U43" i="29"/>
  <c r="V43" i="29"/>
  <c r="U44" i="29"/>
  <c r="V44" i="29"/>
  <c r="U40" i="29"/>
  <c r="V40" i="29"/>
  <c r="R38" i="29"/>
  <c r="S38" i="29"/>
  <c r="T38" i="29"/>
  <c r="V39" i="29"/>
  <c r="U39" i="29"/>
  <c r="V38" i="29"/>
  <c r="U38" i="29"/>
  <c r="V37" i="29"/>
  <c r="U37" i="29"/>
  <c r="V36" i="29"/>
  <c r="U36" i="29"/>
  <c r="V32" i="29"/>
  <c r="U32" i="29"/>
  <c r="U29" i="29"/>
  <c r="V29" i="29"/>
  <c r="R27" i="29"/>
  <c r="Q28" i="29"/>
  <c r="Q27" i="29"/>
  <c r="S28" i="29"/>
  <c r="T28" i="29"/>
  <c r="S27" i="29"/>
  <c r="T27" i="29"/>
  <c r="V28" i="29"/>
  <c r="U28" i="29"/>
  <c r="V27" i="29"/>
  <c r="U27" i="29"/>
  <c r="T26" i="29"/>
  <c r="U26" i="29"/>
  <c r="V26" i="29"/>
  <c r="U25" i="29"/>
  <c r="V25" i="29"/>
  <c r="V11" i="29"/>
  <c r="U11" i="29"/>
  <c r="V10" i="29"/>
  <c r="U10" i="29"/>
  <c r="V9" i="29"/>
  <c r="U9" i="29"/>
  <c r="V8" i="29"/>
  <c r="U8" i="29"/>
  <c r="V7" i="29"/>
  <c r="U7" i="29"/>
  <c r="V6" i="29"/>
  <c r="U6" i="29"/>
  <c r="U116" i="29"/>
  <c r="V116" i="29"/>
  <c r="U114" i="29"/>
  <c r="V114" i="29"/>
  <c r="U113" i="29"/>
  <c r="V113" i="29"/>
  <c r="T13" i="42"/>
  <c r="U13" i="42"/>
  <c r="T10" i="42"/>
  <c r="U10" i="42"/>
  <c r="T9" i="42"/>
  <c r="U9" i="42"/>
  <c r="P36" i="42" s="1"/>
  <c r="T8" i="42"/>
  <c r="U8" i="42"/>
  <c r="T7" i="42"/>
  <c r="U7" i="42"/>
  <c r="U6" i="42"/>
  <c r="T6" i="42"/>
  <c r="S6" i="42"/>
  <c r="R6" i="42"/>
  <c r="Q6" i="42"/>
  <c r="P6" i="42"/>
  <c r="P25" i="42" s="1"/>
  <c r="T10" i="6"/>
  <c r="U10" i="6"/>
  <c r="T7" i="6"/>
  <c r="U7" i="6"/>
  <c r="T8" i="6"/>
  <c r="U8" i="6"/>
  <c r="T9" i="6"/>
  <c r="U9" i="6"/>
  <c r="T6" i="6"/>
  <c r="U6" i="6"/>
  <c r="U26" i="11"/>
  <c r="T26" i="11"/>
  <c r="S26" i="11"/>
  <c r="R26" i="11"/>
  <c r="Q26" i="11"/>
  <c r="P26" i="11"/>
  <c r="U24" i="11"/>
  <c r="T24" i="11"/>
  <c r="S24" i="11"/>
  <c r="R24" i="11"/>
  <c r="Q24" i="11"/>
  <c r="P24" i="11"/>
  <c r="U20" i="11"/>
  <c r="T20" i="11"/>
  <c r="S20" i="11"/>
  <c r="R20" i="11"/>
  <c r="Q20" i="11"/>
  <c r="P20" i="11"/>
  <c r="U16" i="11"/>
  <c r="T16" i="11"/>
  <c r="U15" i="11"/>
  <c r="T15" i="11"/>
  <c r="U14" i="11"/>
  <c r="T14" i="11"/>
  <c r="U13" i="11"/>
  <c r="T13" i="11"/>
  <c r="S13" i="11"/>
  <c r="T12" i="11"/>
  <c r="U12" i="11"/>
  <c r="T6" i="11"/>
  <c r="U6" i="11"/>
  <c r="S13" i="42"/>
  <c r="R13" i="42"/>
  <c r="Q13" i="42"/>
  <c r="P13" i="42"/>
  <c r="S10" i="42"/>
  <c r="R10" i="42"/>
  <c r="Q10" i="42"/>
  <c r="P10" i="42"/>
  <c r="S9" i="42"/>
  <c r="R9" i="42"/>
  <c r="Q9" i="42"/>
  <c r="P9" i="42"/>
  <c r="S8" i="42"/>
  <c r="R8" i="42"/>
  <c r="Q8" i="42"/>
  <c r="P8" i="42"/>
  <c r="S7" i="42"/>
  <c r="R7" i="42"/>
  <c r="Q7" i="42"/>
  <c r="P7" i="42"/>
  <c r="Q99" i="29"/>
  <c r="R95" i="29"/>
  <c r="Q95" i="29"/>
  <c r="Q94" i="29"/>
  <c r="T90" i="29"/>
  <c r="S90" i="29"/>
  <c r="R90" i="29"/>
  <c r="Q90" i="29"/>
  <c r="Q16" i="29"/>
  <c r="S16" i="29"/>
  <c r="Q31" i="29"/>
  <c r="Q32" i="29"/>
  <c r="R32" i="29"/>
  <c r="S32" i="29"/>
  <c r="T32" i="29"/>
  <c r="T116" i="29"/>
  <c r="S116" i="29"/>
  <c r="R116" i="29"/>
  <c r="Q116" i="29"/>
  <c r="P50" i="32"/>
  <c r="R25" i="32"/>
  <c r="R21" i="32"/>
  <c r="R28" i="32"/>
  <c r="Q21" i="32"/>
  <c r="R23" i="32"/>
  <c r="Q23" i="32"/>
  <c r="Q25" i="32"/>
  <c r="Q28" i="32"/>
  <c r="O50" i="32"/>
  <c r="O36" i="32"/>
  <c r="Q13" i="32"/>
  <c r="Q14" i="32"/>
  <c r="Q15" i="32"/>
  <c r="Q16" i="32"/>
  <c r="Q17" i="32"/>
  <c r="Q18" i="32"/>
  <c r="Q19" i="32"/>
  <c r="Q20" i="32"/>
  <c r="Q24" i="32"/>
  <c r="Q26" i="32"/>
  <c r="Q27" i="32"/>
  <c r="Q29" i="32"/>
  <c r="Q6" i="32"/>
  <c r="R16" i="32"/>
  <c r="R26" i="32"/>
  <c r="R24" i="32"/>
  <c r="R29" i="32"/>
  <c r="R13" i="32"/>
  <c r="R14" i="32"/>
  <c r="R15" i="32"/>
  <c r="R17" i="32"/>
  <c r="R18" i="32"/>
  <c r="R19" i="32"/>
  <c r="R20" i="32"/>
  <c r="R27" i="32"/>
  <c r="R6" i="32"/>
  <c r="H26" i="44"/>
  <c r="D29" i="44" s="1"/>
  <c r="P52" i="32"/>
  <c r="O52" i="32"/>
  <c r="P49" i="32"/>
  <c r="O49" i="32"/>
  <c r="P41" i="32"/>
  <c r="O41" i="32"/>
  <c r="P40" i="32"/>
  <c r="O40" i="32"/>
  <c r="P39" i="32"/>
  <c r="O39" i="32"/>
  <c r="P38" i="32"/>
  <c r="O38" i="32"/>
  <c r="P37" i="32"/>
  <c r="O37" i="32"/>
  <c r="P35" i="32"/>
  <c r="O35" i="32"/>
  <c r="P34" i="32"/>
  <c r="O34" i="32"/>
  <c r="P33" i="32"/>
  <c r="O33" i="32"/>
  <c r="P32" i="32"/>
  <c r="H27" i="44"/>
  <c r="H39" i="44"/>
  <c r="O32" i="32"/>
  <c r="G38" i="44"/>
  <c r="S13" i="29"/>
  <c r="R36" i="29"/>
  <c r="Q10" i="6"/>
  <c r="T114" i="29"/>
  <c r="S114" i="29"/>
  <c r="T113" i="29"/>
  <c r="S113" i="29"/>
  <c r="T108" i="29"/>
  <c r="T109" i="29"/>
  <c r="S109" i="29"/>
  <c r="S108" i="29"/>
  <c r="T111" i="29"/>
  <c r="S111" i="29"/>
  <c r="T112" i="29"/>
  <c r="S112" i="29"/>
  <c r="T106" i="29"/>
  <c r="S106" i="29"/>
  <c r="T105" i="29"/>
  <c r="S105" i="29"/>
  <c r="T104" i="29"/>
  <c r="T103" i="29"/>
  <c r="S104" i="29"/>
  <c r="S103" i="29"/>
  <c r="T101" i="29"/>
  <c r="S101" i="29"/>
  <c r="T102" i="29"/>
  <c r="S102" i="29"/>
  <c r="T77" i="29"/>
  <c r="S77" i="29"/>
  <c r="T75" i="29"/>
  <c r="S75" i="29"/>
  <c r="T72" i="29"/>
  <c r="T71" i="29"/>
  <c r="T70" i="29"/>
  <c r="S72" i="29"/>
  <c r="S71" i="29"/>
  <c r="S70" i="29"/>
  <c r="S69" i="29"/>
  <c r="T68" i="29"/>
  <c r="S68" i="29"/>
  <c r="T59" i="29"/>
  <c r="S59" i="29"/>
  <c r="T60" i="29"/>
  <c r="S60" i="29"/>
  <c r="T61" i="29"/>
  <c r="S61" i="29"/>
  <c r="T63" i="29"/>
  <c r="S63" i="29"/>
  <c r="T64" i="29"/>
  <c r="S64" i="29"/>
  <c r="T58" i="29"/>
  <c r="S58" i="29"/>
  <c r="T54" i="29"/>
  <c r="S54" i="29"/>
  <c r="T53" i="29"/>
  <c r="S53" i="29"/>
  <c r="T49" i="29"/>
  <c r="S49" i="29"/>
  <c r="T48" i="29"/>
  <c r="S48" i="29"/>
  <c r="T47" i="29"/>
  <c r="S47" i="29"/>
  <c r="T46" i="29"/>
  <c r="S46" i="29"/>
  <c r="T45" i="29"/>
  <c r="S45" i="29"/>
  <c r="T44" i="29"/>
  <c r="S44" i="29"/>
  <c r="T43" i="29"/>
  <c r="S43" i="29"/>
  <c r="T40" i="29"/>
  <c r="S40" i="29"/>
  <c r="T37" i="29"/>
  <c r="S37" i="29"/>
  <c r="T29" i="29"/>
  <c r="S29" i="29"/>
  <c r="S26" i="29"/>
  <c r="T25" i="29"/>
  <c r="S25" i="29"/>
  <c r="S12" i="29"/>
  <c r="T11" i="29"/>
  <c r="S11" i="29"/>
  <c r="T10" i="29"/>
  <c r="S10" i="29"/>
  <c r="T9" i="29"/>
  <c r="S9" i="29"/>
  <c r="T8" i="29"/>
  <c r="S8" i="29"/>
  <c r="T7" i="29"/>
  <c r="S7" i="29"/>
  <c r="T6" i="29"/>
  <c r="S6" i="29"/>
  <c r="S10" i="6"/>
  <c r="R10" i="6"/>
  <c r="S9" i="6"/>
  <c r="R9" i="6"/>
  <c r="S8" i="6"/>
  <c r="R8" i="6"/>
  <c r="S7" i="6"/>
  <c r="R7" i="6"/>
  <c r="S6" i="6"/>
  <c r="R6" i="6"/>
  <c r="R17" i="11"/>
  <c r="S16" i="11"/>
  <c r="R16" i="11"/>
  <c r="S15" i="11"/>
  <c r="R15" i="11"/>
  <c r="S14" i="11"/>
  <c r="R14" i="11"/>
  <c r="S6" i="11"/>
  <c r="R6" i="11"/>
  <c r="R13" i="11"/>
  <c r="S12" i="11"/>
  <c r="R12" i="11"/>
  <c r="P12" i="11"/>
  <c r="Q12" i="11"/>
  <c r="R76" i="29"/>
  <c r="Q76" i="29"/>
  <c r="R72" i="29"/>
  <c r="Q72" i="29"/>
  <c r="R64" i="29"/>
  <c r="Q64" i="29"/>
  <c r="R40" i="29"/>
  <c r="Q40" i="29"/>
  <c r="Q13" i="11"/>
  <c r="R60" i="29"/>
  <c r="Q60" i="29"/>
  <c r="P10" i="6"/>
  <c r="P13" i="11"/>
  <c r="Q13" i="29"/>
  <c r="P16" i="11"/>
  <c r="Q16" i="11"/>
  <c r="Q37" i="29"/>
  <c r="Q36" i="29"/>
  <c r="R25" i="29"/>
  <c r="Q25" i="29"/>
  <c r="R114" i="29"/>
  <c r="R43" i="29"/>
  <c r="R44" i="29"/>
  <c r="R45" i="29"/>
  <c r="R46" i="29"/>
  <c r="R47" i="29"/>
  <c r="R48" i="29"/>
  <c r="R49" i="29"/>
  <c r="R53" i="29"/>
  <c r="R54" i="29"/>
  <c r="R58" i="29"/>
  <c r="R59" i="29"/>
  <c r="R61" i="29"/>
  <c r="R63" i="29"/>
  <c r="R75" i="29"/>
  <c r="R77" i="29"/>
  <c r="R100" i="29"/>
  <c r="R101" i="29"/>
  <c r="R102" i="29"/>
  <c r="R109" i="29"/>
  <c r="R6" i="29"/>
  <c r="R7" i="29"/>
  <c r="R8" i="29"/>
  <c r="R9" i="29"/>
  <c r="R10" i="29"/>
  <c r="R11" i="29"/>
  <c r="R12" i="29"/>
  <c r="R26" i="29"/>
  <c r="R29" i="29"/>
  <c r="R68" i="29"/>
  <c r="R69" i="29"/>
  <c r="R70" i="29"/>
  <c r="R71" i="29"/>
  <c r="R103" i="29"/>
  <c r="R104" i="29"/>
  <c r="R105" i="29"/>
  <c r="R106" i="29"/>
  <c r="R108" i="29"/>
  <c r="R111" i="29"/>
  <c r="R112" i="29"/>
  <c r="R113" i="29"/>
  <c r="Q114" i="29"/>
  <c r="Q113" i="29"/>
  <c r="Q112" i="29"/>
  <c r="Q111" i="29"/>
  <c r="Q109" i="29"/>
  <c r="Q108" i="29"/>
  <c r="Q106" i="29"/>
  <c r="Q105" i="29"/>
  <c r="Q104" i="29"/>
  <c r="Q103" i="29"/>
  <c r="Q102" i="29"/>
  <c r="Q101" i="29"/>
  <c r="Q100" i="29"/>
  <c r="Q77" i="29"/>
  <c r="Q75" i="29"/>
  <c r="Q71" i="29"/>
  <c r="Q70" i="29"/>
  <c r="Q69" i="29"/>
  <c r="Q68" i="29"/>
  <c r="Q63" i="29"/>
  <c r="Q61" i="29"/>
  <c r="Q59" i="29"/>
  <c r="Q58" i="29"/>
  <c r="Q54" i="29"/>
  <c r="Q53" i="29"/>
  <c r="Q49" i="29"/>
  <c r="Q48" i="29"/>
  <c r="Q47" i="29"/>
  <c r="Q46" i="29"/>
  <c r="Q45" i="29"/>
  <c r="Q44" i="29"/>
  <c r="Q43" i="29"/>
  <c r="Q39" i="29"/>
  <c r="Q29" i="29"/>
  <c r="Q26" i="29"/>
  <c r="Q12" i="29"/>
  <c r="Q11" i="29"/>
  <c r="Q10" i="29"/>
  <c r="Q9" i="29"/>
  <c r="Q8" i="29"/>
  <c r="Q7" i="29"/>
  <c r="Q6" i="29"/>
  <c r="Q17" i="11"/>
  <c r="P17" i="11"/>
  <c r="P14" i="11"/>
  <c r="Q14" i="11"/>
  <c r="P15" i="11"/>
  <c r="Q15" i="11"/>
  <c r="Q6" i="11"/>
  <c r="P6" i="11"/>
  <c r="P8" i="6"/>
  <c r="Q8" i="6"/>
  <c r="P9" i="6"/>
  <c r="Q9" i="6"/>
  <c r="P7" i="6"/>
  <c r="Q7" i="6"/>
  <c r="O29" i="6"/>
  <c r="O28" i="6" s="1"/>
  <c r="N64" i="32"/>
  <c r="D40" i="44"/>
  <c r="N65" i="32"/>
  <c r="N58" i="32"/>
  <c r="N57" i="32" s="1"/>
  <c r="G26" i="44" s="1"/>
  <c r="H38" i="44"/>
  <c r="N59" i="32"/>
  <c r="H56" i="44"/>
  <c r="O22" i="6"/>
  <c r="H48" i="44"/>
  <c r="H36" i="44"/>
  <c r="O23" i="6"/>
  <c r="O30" i="6"/>
  <c r="O35" i="6"/>
  <c r="O34" i="6" s="1"/>
  <c r="O36" i="6"/>
  <c r="H47" i="44"/>
  <c r="O16" i="6"/>
  <c r="C206" i="47"/>
  <c r="C212" i="47"/>
  <c r="C213" i="47"/>
  <c r="C207" i="47"/>
  <c r="C208" i="47"/>
  <c r="C209" i="47"/>
  <c r="O17" i="6"/>
  <c r="H23" i="44"/>
  <c r="H35" i="44"/>
  <c r="H24" i="44"/>
  <c r="O21" i="6"/>
  <c r="G47" i="44" s="1"/>
  <c r="O15" i="6"/>
  <c r="G23" i="44"/>
  <c r="O18" i="6"/>
  <c r="F23" i="44" s="1"/>
  <c r="P31" i="42" l="1"/>
  <c r="P19" i="42"/>
  <c r="P18" i="42"/>
  <c r="P17" i="42" s="1"/>
  <c r="P37" i="42"/>
  <c r="P24" i="42"/>
  <c r="P23" i="42" s="1"/>
  <c r="G48" i="44" s="1"/>
  <c r="P35" i="42"/>
  <c r="P30" i="42"/>
  <c r="P29" i="42" s="1"/>
  <c r="P32" i="42" s="1"/>
  <c r="F36" i="44" s="1"/>
  <c r="N60" i="32"/>
  <c r="F38" i="44" s="1"/>
  <c r="N63" i="32"/>
  <c r="G27" i="44" s="1"/>
  <c r="N66" i="32"/>
  <c r="H58" i="44"/>
  <c r="G35" i="44"/>
  <c r="O31" i="6"/>
  <c r="F35" i="44" s="1"/>
  <c r="G56" i="44"/>
  <c r="O37" i="6"/>
  <c r="F56" i="44" s="1"/>
  <c r="O24" i="6"/>
  <c r="F47" i="44" s="1"/>
  <c r="H55" i="44"/>
  <c r="H37" i="44"/>
  <c r="H25" i="44"/>
  <c r="H49" i="44"/>
  <c r="G57" i="44"/>
  <c r="P38" i="42"/>
  <c r="F57" i="44" s="1"/>
  <c r="G24" i="44"/>
  <c r="P20" i="42"/>
  <c r="F24" i="44" s="1"/>
  <c r="G36" i="44"/>
  <c r="P127" i="29"/>
  <c r="P133" i="29"/>
  <c r="P134" i="29"/>
  <c r="P128" i="29"/>
  <c r="P121" i="29"/>
  <c r="P122" i="29"/>
  <c r="P140" i="29"/>
  <c r="P139" i="29"/>
  <c r="H34" i="44"/>
  <c r="O46" i="11"/>
  <c r="O40" i="11"/>
  <c r="O45" i="11"/>
  <c r="O51" i="11"/>
  <c r="O57" i="11"/>
  <c r="O58" i="11"/>
  <c r="H46" i="44"/>
  <c r="O39" i="11"/>
  <c r="H22" i="44"/>
  <c r="O52" i="11"/>
  <c r="P26" i="42" l="1"/>
  <c r="F48" i="44" s="1"/>
  <c r="G39" i="44"/>
  <c r="F26" i="44"/>
  <c r="F39" i="44"/>
  <c r="F27" i="44"/>
  <c r="O56" i="11"/>
  <c r="G55" i="44" s="1"/>
  <c r="O38" i="11"/>
  <c r="G22" i="44" s="1"/>
  <c r="O44" i="11"/>
  <c r="G46" i="44" s="1"/>
  <c r="D28" i="44"/>
  <c r="P126" i="29"/>
  <c r="G49" i="44" s="1"/>
  <c r="P138" i="29"/>
  <c r="G58" i="44" s="1"/>
  <c r="P132" i="29"/>
  <c r="G37" i="44" s="1"/>
  <c r="P120" i="29"/>
  <c r="G25" i="44" s="1"/>
  <c r="O50" i="11"/>
  <c r="G34" i="44" s="1"/>
  <c r="O59" i="11" l="1"/>
  <c r="F55" i="44" s="1"/>
  <c r="O41" i="11"/>
  <c r="F22" i="44" s="1"/>
  <c r="O47" i="11"/>
  <c r="F46" i="44" s="1"/>
  <c r="P141" i="29"/>
  <c r="F58" i="44" s="1"/>
  <c r="P129" i="29"/>
  <c r="F49" i="44" s="1"/>
  <c r="P135" i="29"/>
  <c r="F37" i="44" s="1"/>
  <c r="P123" i="29"/>
  <c r="F25" i="44" s="1"/>
  <c r="O53" i="11"/>
  <c r="F34" i="4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<sst xmlns="http://schemas.openxmlformats.org/spreadsheetml/2006/main" count="5617" uniqueCount="1772">
  <si>
    <t>PRES-2</t>
  </si>
  <si>
    <t>PRES-4</t>
  </si>
  <si>
    <t>CONFORMANCE REQUIREMENT</t>
  </si>
  <si>
    <t>EXPECTED RESULT</t>
  </si>
  <si>
    <t>TEST RESULT</t>
  </si>
  <si>
    <t>TESTER COMMENTS</t>
  </si>
  <si>
    <t>CALC.</t>
  </si>
  <si>
    <t>M</t>
  </si>
  <si>
    <t>TBD</t>
  </si>
  <si>
    <t xml:space="preserve"> </t>
  </si>
  <si>
    <t>Total Tests</t>
  </si>
  <si>
    <t>Fail</t>
  </si>
  <si>
    <t>Tests Failed or TBD</t>
  </si>
  <si>
    <t>Pass</t>
  </si>
  <si>
    <t>START:   Authentication and Authorisation</t>
  </si>
  <si>
    <t>Yes</t>
  </si>
  <si>
    <t>Open PDS</t>
  </si>
  <si>
    <t>Direct PDS</t>
  </si>
  <si>
    <t>TEST DATA</t>
  </si>
  <si>
    <t>Preconditions</t>
  </si>
  <si>
    <t>Security Profiles Set-up for all users</t>
  </si>
  <si>
    <t>No</t>
  </si>
  <si>
    <t>END:   Authentication and Authorisation</t>
  </si>
  <si>
    <t>Priority</t>
  </si>
  <si>
    <t>Notes</t>
  </si>
  <si>
    <t>P</t>
  </si>
  <si>
    <t>END:   Audit</t>
  </si>
  <si>
    <t>START:   Audit</t>
  </si>
  <si>
    <t>R</t>
  </si>
  <si>
    <t>START:  Finalisation</t>
  </si>
  <si>
    <t>Prescribing Systems</t>
  </si>
  <si>
    <t>PRES-3</t>
  </si>
  <si>
    <t>PRES-4A</t>
  </si>
  <si>
    <t>PRES-5</t>
  </si>
  <si>
    <t>PRES-6</t>
  </si>
  <si>
    <t>PRES-8</t>
  </si>
  <si>
    <t xml:space="preserve">PRES-1 </t>
  </si>
  <si>
    <t xml:space="preserve">Log in to the electronic prescribing systems </t>
  </si>
  <si>
    <t>TC_PRES_AA_002</t>
  </si>
  <si>
    <t>TC_PRES_AA_003</t>
  </si>
  <si>
    <t>TC_PRES_AA_004</t>
  </si>
  <si>
    <t>User accounts with electronic prescribing capability</t>
  </si>
  <si>
    <t>View profiles of user accounts with electronic prescribing capability</t>
  </si>
  <si>
    <t>Each account contains all user information as specified in the requirement</t>
  </si>
  <si>
    <t>TC_PRES_AA_005</t>
  </si>
  <si>
    <t>TC_PRES_AA_006</t>
  </si>
  <si>
    <t>TC_PRES_AA_007</t>
  </si>
  <si>
    <t xml:space="preserve">PRES-7 </t>
  </si>
  <si>
    <t>TC_PRES_AA_008</t>
  </si>
  <si>
    <t>O</t>
  </si>
  <si>
    <t>TC_PRES_AA_009</t>
  </si>
  <si>
    <t>The system automatically disables the account</t>
  </si>
  <si>
    <t>PRES-10</t>
  </si>
  <si>
    <t>TC_PRES_AUD_001</t>
  </si>
  <si>
    <t>Perform logon, logoff, stage-change and credential change activities</t>
  </si>
  <si>
    <t>PRES-38</t>
  </si>
  <si>
    <t>TC_PRES_AUD_002</t>
  </si>
  <si>
    <t>Prescribing Systems user account</t>
  </si>
  <si>
    <t>PRES-39</t>
  </si>
  <si>
    <t>TC_PRES_AUD_003</t>
  </si>
  <si>
    <t xml:space="preserve">START:  User Selection </t>
  </si>
  <si>
    <t xml:space="preserve">PRES-11 </t>
  </si>
  <si>
    <t>TC_PRES_US_001</t>
  </si>
  <si>
    <t>TC_PRES_US_002</t>
  </si>
  <si>
    <t xml:space="preserve">PRES-12 </t>
  </si>
  <si>
    <t>TC_PRES_US_003</t>
  </si>
  <si>
    <t>PRES-13</t>
  </si>
  <si>
    <t>TC_PRES_US_004</t>
  </si>
  <si>
    <t>TC_PRES_US_005</t>
  </si>
  <si>
    <t xml:space="preserve">Create an electronic prescription. </t>
  </si>
  <si>
    <t>TC_PRES_US_006</t>
  </si>
  <si>
    <t>PRES-15</t>
  </si>
  <si>
    <t>TC_PRES_US_007</t>
  </si>
  <si>
    <t>PRES-16</t>
  </si>
  <si>
    <t>TC_PRES_US_008</t>
  </si>
  <si>
    <t xml:space="preserve">END:  User Selection </t>
  </si>
  <si>
    <t xml:space="preserve">START:  Composition </t>
  </si>
  <si>
    <t>PRES-17</t>
  </si>
  <si>
    <t>TC_PRES_CO_001</t>
  </si>
  <si>
    <t>The electronic prescription is created and is sent to only one open PDS.</t>
  </si>
  <si>
    <t>PRES-18</t>
  </si>
  <si>
    <t>PRES-17A</t>
  </si>
  <si>
    <t>TC_PRES_CO_002</t>
  </si>
  <si>
    <t>Electronic prescriptions</t>
  </si>
  <si>
    <t>PBS electronic prescriptions
RPBS electronic prescriptions</t>
  </si>
  <si>
    <t>PRES-19</t>
  </si>
  <si>
    <t>PRES-19A</t>
  </si>
  <si>
    <t>TC_PRES_CO_005</t>
  </si>
  <si>
    <t>PRES-20</t>
  </si>
  <si>
    <t>TC_PRES_CO_006</t>
  </si>
  <si>
    <t xml:space="preserve">END:  Composition </t>
  </si>
  <si>
    <t>PRES-21</t>
  </si>
  <si>
    <t>PRES-21A</t>
  </si>
  <si>
    <t>PRES-22</t>
  </si>
  <si>
    <t>TC_PRES_CO_009</t>
  </si>
  <si>
    <t>TC_PRES_CO_010</t>
  </si>
  <si>
    <t>PRES-49</t>
  </si>
  <si>
    <t>TC_PRES_CO_011</t>
  </si>
  <si>
    <t>PRES-53</t>
  </si>
  <si>
    <t>TC_PRES_CO_012</t>
  </si>
  <si>
    <t xml:space="preserve">PRES-42 </t>
  </si>
  <si>
    <t>Submit an electronic prescription to an Open PDS</t>
  </si>
  <si>
    <t>PRES-43</t>
  </si>
  <si>
    <t>PRES-45</t>
  </si>
  <si>
    <t>PRES-46</t>
  </si>
  <si>
    <t>PRES-47</t>
  </si>
  <si>
    <t xml:space="preserve">The system supports confirmation of the electronic address to be used by the prescriber with the Subject of Care. </t>
  </si>
  <si>
    <t>PRES-48</t>
  </si>
  <si>
    <t>PRES-46A</t>
  </si>
  <si>
    <t>Evidence of Prescription in paper form</t>
  </si>
  <si>
    <t>END:  Finalisation</t>
  </si>
  <si>
    <t>START:  Modification</t>
  </si>
  <si>
    <t>PRES-40</t>
  </si>
  <si>
    <t>TC_PRES_FI_001</t>
  </si>
  <si>
    <t>TC_PRES_FI_002</t>
  </si>
  <si>
    <t>TC_PRES_FI_003</t>
  </si>
  <si>
    <t>TC_PRES_FI_005</t>
  </si>
  <si>
    <t>TC_PRES_FI_006</t>
  </si>
  <si>
    <t>TC_PRES_FI_007</t>
  </si>
  <si>
    <t>TC_PRES_FI_008</t>
  </si>
  <si>
    <t>TC_PRES_FI_009</t>
  </si>
  <si>
    <t>TC_PRES_MO_001</t>
  </si>
  <si>
    <t>PRES-41</t>
  </si>
  <si>
    <t>TC_PRES_MO_002</t>
  </si>
  <si>
    <t>END:  Modification</t>
  </si>
  <si>
    <t>START:  Submission</t>
  </si>
  <si>
    <t>PRES-23</t>
  </si>
  <si>
    <t>TC_PRES_SM_002</t>
  </si>
  <si>
    <t>TC_PRES_SM_001</t>
  </si>
  <si>
    <t>PRES-24</t>
  </si>
  <si>
    <t>PRES-25</t>
  </si>
  <si>
    <t>TC_PRES_SM_003</t>
  </si>
  <si>
    <t>PRES-26</t>
  </si>
  <si>
    <t>TC_PRES_SM_004</t>
  </si>
  <si>
    <t>PRES-27</t>
  </si>
  <si>
    <t>TC_PRES_SM_005</t>
  </si>
  <si>
    <t>TC_PRES_SM_006</t>
  </si>
  <si>
    <t>TC_PRES_SM_007</t>
  </si>
  <si>
    <t>PRES-30</t>
  </si>
  <si>
    <t>TC_PRES_SM_008</t>
  </si>
  <si>
    <t>PRES-31</t>
  </si>
  <si>
    <t>TC_PRES_SM_009</t>
  </si>
  <si>
    <t>PRES-32</t>
  </si>
  <si>
    <t>TC_PRES_SM_010</t>
  </si>
  <si>
    <t>PRES-33</t>
  </si>
  <si>
    <t>PRES-34</t>
  </si>
  <si>
    <t>PRES-35</t>
  </si>
  <si>
    <t>PRES-36</t>
  </si>
  <si>
    <t>PRES-37</t>
  </si>
  <si>
    <t>TC_PRES_SM_011</t>
  </si>
  <si>
    <t xml:space="preserve">Set a duration of an "acknowledgement of receipt - timeout" (AORT), including a value which represents "no timeout". </t>
  </si>
  <si>
    <t>END:  Submission</t>
  </si>
  <si>
    <t>Security Profiles Set-up for the users</t>
  </si>
  <si>
    <t xml:space="preserve">Authorised prescriber user account
</t>
  </si>
  <si>
    <t>Test Description</t>
  </si>
  <si>
    <t>Scenarios</t>
  </si>
  <si>
    <t>PS- Auth</t>
  </si>
  <si>
    <t>PS - Audit</t>
  </si>
  <si>
    <t>User Selection</t>
  </si>
  <si>
    <t>Composition</t>
  </si>
  <si>
    <t>Finalisation</t>
  </si>
  <si>
    <t>Modification</t>
  </si>
  <si>
    <t>Submission</t>
  </si>
  <si>
    <t>Create a paper prescription</t>
  </si>
  <si>
    <t xml:space="preserve">Prescription details
Authorised prescriber user account
</t>
  </si>
  <si>
    <t>Conformance Requirements Reference</t>
  </si>
  <si>
    <t>TC_PRES_SM_013</t>
  </si>
  <si>
    <t>TC_PRES_SM_014</t>
  </si>
  <si>
    <t>The system issues a cancellation message to the PDS. 
The electronic prescription is cancelled.</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</si>
  <si>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</si>
  <si>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</si>
  <si>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</si>
  <si>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</si>
  <si>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</si>
  <si>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</si>
  <si>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</si>
  <si>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</si>
  <si>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</si>
  <si>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</si>
  <si>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</si>
  <si>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</si>
  <si>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</si>
  <si>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</si>
  <si>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</si>
  <si>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</si>
  <si>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</si>
  <si>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</si>
  <si>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</si>
  <si>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</si>
  <si>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</si>
  <si>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</si>
  <si>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</si>
  <si>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</si>
  <si>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</si>
  <si>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</si>
  <si>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</si>
  <si>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</si>
  <si>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</si>
  <si>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</si>
  <si>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</si>
  <si>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</si>
  <si>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</si>
  <si>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</si>
  <si>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</si>
  <si>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</si>
  <si>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</si>
  <si>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</si>
  <si>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</si>
  <si>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</si>
  <si>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</si>
  <si>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</si>
  <si>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</si>
  <si>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</si>
  <si>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</si>
  <si>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</si>
  <si>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</si>
  <si>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</si>
  <si>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</si>
  <si>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</si>
  <si>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</si>
  <si>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</si>
  <si>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</si>
  <si>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</si>
  <si>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</si>
  <si>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</si>
  <si>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</si>
  <si>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</si>
  <si>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</si>
  <si>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</si>
  <si>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</si>
  <si>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</si>
  <si>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</si>
  <si>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</si>
  <si>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</si>
  <si>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</si>
  <si>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</si>
  <si>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</si>
  <si>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</si>
  <si>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</si>
  <si>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</si>
  <si>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</si>
  <si>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</si>
  <si>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Create a token based electronic prescription</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</si>
  <si>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</si>
  <si>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</si>
  <si>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</si>
  <si>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</si>
  <si>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</si>
  <si>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</si>
  <si>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</si>
  <si>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</si>
  <si>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Any preconditions, pre-requisites or set-up conditions required by the test.</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</si>
  <si>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</si>
  <si>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</si>
  <si>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</si>
  <si>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</si>
  <si>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</si>
  <si>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</si>
  <si>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</si>
  <si>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</si>
  <si>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</si>
  <si>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</si>
  <si>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</si>
  <si>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</si>
  <si>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</si>
  <si>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</si>
  <si>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</si>
  <si>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</si>
  <si>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</si>
  <si>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</si>
  <si>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</si>
  <si>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</si>
  <si>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</si>
  <si>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</si>
  <si>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</si>
  <si>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</si>
  <si>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</si>
  <si>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</si>
  <si>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</si>
  <si>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</si>
  <si>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</si>
  <si>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</si>
  <si>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</si>
  <si>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</si>
  <si>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</si>
  <si>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</si>
  <si>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</si>
  <si>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</si>
  <si>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</si>
  <si>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</si>
  <si>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</si>
  <si>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</si>
  <si>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</si>
  <si>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</si>
  <si>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</si>
  <si>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</si>
  <si>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</si>
  <si>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</si>
  <si>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</si>
  <si>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</si>
  <si>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</si>
  <si>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</si>
  <si>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</si>
  <si>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</si>
  <si>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</si>
  <si>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</si>
  <si>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</si>
  <si>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</si>
  <si>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</si>
  <si>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</si>
  <si>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</si>
  <si>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</si>
  <si>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</si>
  <si>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</si>
  <si>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</si>
  <si>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</si>
  <si>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</si>
  <si>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</si>
  <si>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</si>
  <si>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</si>
  <si>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</si>
  <si>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</si>
  <si>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</si>
  <si>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</si>
  <si>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</si>
  <si>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</si>
  <si>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</si>
  <si>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</si>
  <si>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</si>
  <si>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</si>
  <si>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</si>
  <si>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Test Cases  taken from specified requirements for Conformance Requirements Specification:
Section 3.1. Prescribing Systems: 
Sub-Sections:
- Audit</t>
  </si>
  <si>
    <t>Test Cases  taken from specified requirements for Conformance Requirements Specification:
Section 3.1. Prescribing Systems: 
Sub-Sections:
- Authentication and Authorisation</t>
  </si>
  <si>
    <t>PS - AUTHENTICATION</t>
  </si>
  <si>
    <t>PS - AUDIT</t>
  </si>
  <si>
    <t>PS - MAIN</t>
  </si>
  <si>
    <t xml:space="preserve">End to End systems involvement for the whole of the Electronic Prescription System - outlining interfacing systems, applications and related functions. Specific details relating to Prescribing System with PDS and other systems highlighted. See Related Documents and Test Artefacts. </t>
  </si>
  <si>
    <t>PRECONDITIONS</t>
  </si>
  <si>
    <t>Test Case Number</t>
  </si>
  <si>
    <t>Scenario Summary</t>
  </si>
  <si>
    <t>Scenario:</t>
  </si>
  <si>
    <t>Objective:</t>
  </si>
  <si>
    <t>Pre-requisites:</t>
  </si>
  <si>
    <t>Scenario Test Cases:</t>
  </si>
  <si>
    <t>Test Steps</t>
  </si>
  <si>
    <t>Test Cases</t>
  </si>
  <si>
    <t>Conformance Requirement(s)</t>
  </si>
  <si>
    <t>TEST STEP / CASE DESCRIPTION</t>
  </si>
  <si>
    <t>ACTUAL TEST RESULT</t>
  </si>
  <si>
    <t>Full details audited</t>
  </si>
  <si>
    <t>Receipt from PDS</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</si>
  <si>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</si>
  <si>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</si>
  <si>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</si>
  <si>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</si>
  <si>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</si>
  <si>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</si>
  <si>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</si>
  <si>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TS_PRES_001</t>
  </si>
  <si>
    <t>TS_PRES_002</t>
  </si>
  <si>
    <t>TS_PRES_003</t>
  </si>
  <si>
    <t>TS_PRES_004</t>
  </si>
  <si>
    <t>TS_PRES_005</t>
  </si>
  <si>
    <t>TS_PRES_006</t>
  </si>
  <si>
    <t>TS_PRES_007</t>
  </si>
  <si>
    <t>TS_PRES_008</t>
  </si>
  <si>
    <t>TS_PRES_009</t>
  </si>
  <si>
    <t>TS_PRES_010</t>
  </si>
  <si>
    <t>Change a token based electronic prescription after submitting to PDS</t>
  </si>
  <si>
    <t>Prescriber logs into Prescribing System</t>
  </si>
  <si>
    <t xml:space="preserve">PDS acknowledges receipt of the electronic prescription. </t>
  </si>
  <si>
    <t>Create a paper prescription to replace a token based electronic prescription</t>
  </si>
  <si>
    <t xml:space="preserve">Send Evidence of Prescription (including the Token) in paper form or electronically to SoC / Agent </t>
  </si>
  <si>
    <t xml:space="preserve">View electronic prescription information in the prescribing system
</t>
  </si>
  <si>
    <t>View electronic prescription information in the prescribing system</t>
  </si>
  <si>
    <t>PS - SCENARIOS</t>
  </si>
  <si>
    <t>PS - E2E INTERFACES</t>
  </si>
  <si>
    <t>PRES-56</t>
  </si>
  <si>
    <t>PRES-56A</t>
  </si>
  <si>
    <t>TC_PRES_CO_013</t>
  </si>
  <si>
    <t>TC_PRES_CO_014</t>
  </si>
  <si>
    <t>TC_PRES_CO_015</t>
  </si>
  <si>
    <t>TC_PRES_CO_016</t>
  </si>
  <si>
    <t>TC_PRES_CO_017</t>
  </si>
  <si>
    <t>Send Evidence of Prescription (including the Token) in paper form or electronically to Dispenser</t>
  </si>
  <si>
    <t>Authorised prescriber user account
SoC Test Data</t>
  </si>
  <si>
    <t>The system captures an indication from the prescriber if the electronic prescription is confirmation of a verbal authority for an urgent case/supply.</t>
  </si>
  <si>
    <t>The prescriber is not presented with electronic prescribing options when generating prescriptions</t>
  </si>
  <si>
    <t>The electronic prescription is created and is not sent to an open PDS.
The electronic prescription is sent to only one direct PDS.</t>
  </si>
  <si>
    <t>Authorised prescriber user account
Prescription test data</t>
  </si>
  <si>
    <t>Authorised prescriber user account
Electronic prescription</t>
  </si>
  <si>
    <t>The system does not generate a token that is passed to the Subject of Care electronically.</t>
  </si>
  <si>
    <t>TEST CASE</t>
  </si>
  <si>
    <t>Authorised prescriber user account
A user account with access to enable / disable electronic prescribing capability on user accounts (e.g. admin user)</t>
  </si>
  <si>
    <t>Authorised prescriber user account
Electronic prescription test data</t>
  </si>
  <si>
    <t>PBS electronic prescription created
RPBS electronic prescription created</t>
  </si>
  <si>
    <t>Authorised prescriber user accounts with electronic prescribing capability
Prescription test data</t>
  </si>
  <si>
    <t>Electronic prescription created</t>
  </si>
  <si>
    <t>Prescription test data
Authorised prescriber user account</t>
  </si>
  <si>
    <t>Electronic prescription
Authorised prescriber user account</t>
  </si>
  <si>
    <t>Create a token based electronic prescription to resolve Prescription Owing - Send token to Dispenser</t>
  </si>
  <si>
    <t xml:space="preserve">Create a token based electronic prescription - Send evidence of prescription and token to SoC or Agent
</t>
  </si>
  <si>
    <t>Create a 'Direct' electronic prescription</t>
  </si>
  <si>
    <t>Change a 'Direct' electronic prescription</t>
  </si>
  <si>
    <t>Resend evidence of prescription (including the Token)</t>
  </si>
  <si>
    <t>TS_PRES_011</t>
  </si>
  <si>
    <t>TS_PRES_012</t>
  </si>
  <si>
    <t>TS_PRES_013</t>
  </si>
  <si>
    <t>TS_PRES_014</t>
  </si>
  <si>
    <t>TS_PRES_015</t>
  </si>
  <si>
    <t>TS_PRES_016</t>
  </si>
  <si>
    <t>TS_PRES_017</t>
  </si>
  <si>
    <t>Authorised Prescriber logged into Prescribing System with electronic prescribing capability
Login is audited</t>
  </si>
  <si>
    <t>Prescribing System connects to an Open PDS</t>
  </si>
  <si>
    <t>Submit electronic prescription to an Open PDS</t>
  </si>
  <si>
    <t xml:space="preserve">Audit record created </t>
  </si>
  <si>
    <t>If the Open Prescription Delivery Service is unavailable or unreachable, electronic prescribing functionality is disabled</t>
  </si>
  <si>
    <t xml:space="preserve">1. Direct PDS available
2. Authorised prescriber user account with access to the electronic prescribing capability
</t>
  </si>
  <si>
    <t>Submit electronic prescription to the Direct PDS</t>
  </si>
  <si>
    <t>Cancel a token based electronic prescription</t>
  </si>
  <si>
    <t xml:space="preserve">Cancel a token based electronic prescription
Electronic prescription cancellation request recorded in the audit log. </t>
  </si>
  <si>
    <t xml:space="preserve">Change a token based electronic prescription 
(after the prescription has been submitted to PDS)
Submit to PDS
</t>
  </si>
  <si>
    <t>1. Direct PDS available
2. Authorised prescriber user account with access to the electronic prescribing capability
3. A 'Direct' electronic prescription created</t>
  </si>
  <si>
    <t xml:space="preserve">Change a 'Direct' electronic prescription
(after the prescription has been submitted to PDS)
Submit to PDS
</t>
  </si>
  <si>
    <t xml:space="preserve">Electronic prescription cancellation request recorded in the audit log. </t>
  </si>
  <si>
    <t>PRES-34 
PRES-35</t>
  </si>
  <si>
    <t xml:space="preserve">PRES-39
</t>
  </si>
  <si>
    <t>Cancel a token based electronic prescription after submitting to PDS</t>
  </si>
  <si>
    <t>Cancel a 'Direct' electronic prescription</t>
  </si>
  <si>
    <t xml:space="preserve">Cancel a token based electronic prescription after the electronic prescription submitted to PDS
</t>
  </si>
  <si>
    <t>Electronic prescription cancellation audited</t>
  </si>
  <si>
    <t>1. Direct PDS available
2. Authorised prescriber user account with access to the electronic prescribing capability
3. A 'Direct' electronic prescription created and submitted to the Direct PDS</t>
  </si>
  <si>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</si>
  <si>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</si>
  <si>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</si>
  <si>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</si>
  <si>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</si>
  <si>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</si>
  <si>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</si>
  <si>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</si>
  <si>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</si>
  <si>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</si>
  <si>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</si>
  <si>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</si>
  <si>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</si>
  <si>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</si>
  <si>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</si>
  <si>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</si>
  <si>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</si>
  <si>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</si>
  <si>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</si>
  <si>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</si>
  <si>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</si>
  <si>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</si>
  <si>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</si>
  <si>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</si>
  <si>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</si>
  <si>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</si>
  <si>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</si>
  <si>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</si>
  <si>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</si>
  <si>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</si>
  <si>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</si>
  <si>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</si>
  <si>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</si>
  <si>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</si>
  <si>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</si>
  <si>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</si>
  <si>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</si>
  <si>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</si>
  <si>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</si>
  <si>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</si>
  <si>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</si>
  <si>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</si>
  <si>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</si>
  <si>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</si>
  <si>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</si>
  <si>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</si>
  <si>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</si>
  <si>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</si>
  <si>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</si>
  <si>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</si>
  <si>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-&gt; API Gateway -&gt; ASLR</t>
  </si>
  <si>
    <t>Prescribing System -&gt; PDS -&gt; API Gateway -&gt; ASLR</t>
  </si>
  <si>
    <t>Dispensing System -&gt; PDS -&gt; API Gateway -&gt; ASLR</t>
  </si>
  <si>
    <r>
      <t xml:space="preserve">PDS can be made available and unavailable
</t>
    </r>
    <r>
      <rPr>
        <i/>
        <sz val="11"/>
        <rFont val="Calibri"/>
        <family val="2"/>
        <scheme val="minor"/>
      </rPr>
      <t xml:space="preserve">Note: The PDS may be made unavailable by disconnecting the prescribing system from the network (i.e. Internet) </t>
    </r>
  </si>
  <si>
    <r>
      <t xml:space="preserve">User authenticated with multi-factor authentication
</t>
    </r>
    <r>
      <rPr>
        <i/>
        <sz val="11"/>
        <rFont val="Calibri"/>
        <family val="2"/>
        <scheme val="minor"/>
      </rPr>
      <t xml:space="preserve">
Note: Multi-factor authentication is an authentication method in which a user is granted access only after successfully presenting two or more pieces of evidence to an authentication mechanism: knowledge (something the user and only the user knows), possession (something the user and only the user has), and inherence (something the user and only the user is).</t>
    </r>
  </si>
  <si>
    <t>Account accessed.</t>
  </si>
  <si>
    <t>User exists in system. 
Token and / or other multi-stage authentication set-up for use.</t>
  </si>
  <si>
    <t>User exists in system. 
Token and password and / or other multi-factor authentication set-up for use.</t>
  </si>
  <si>
    <t>Prescribing System has single factor authentication.</t>
  </si>
  <si>
    <t>Prescribing System has multi-stage authentication.</t>
  </si>
  <si>
    <t>Prescribing System has multi-factor authentication.</t>
  </si>
  <si>
    <t>Prescriber enters details and password.</t>
  </si>
  <si>
    <r>
      <t xml:space="preserve">User exists in system.
</t>
    </r>
    <r>
      <rPr>
        <i/>
        <sz val="11"/>
        <rFont val="Calibri"/>
        <family val="2"/>
        <scheme val="minor"/>
      </rPr>
      <t xml:space="preserve">
Note - Dependent on individual prescribing system design - prescribing system may only need to provide unique initials. </t>
    </r>
  </si>
  <si>
    <t>TC_PRES_AA_001A</t>
  </si>
  <si>
    <t>TC_PRES_AA_001B</t>
  </si>
  <si>
    <t>TC_PRES_AA_001C</t>
  </si>
  <si>
    <t>1. Open PDS Available
2. Approved Prescriber user account with access to the electronic prescribing capability
3. A token based electronic prescription has been created</t>
  </si>
  <si>
    <t xml:space="preserve">Information to test encryption
</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</si>
  <si>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</si>
  <si>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</si>
  <si>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</si>
  <si>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</si>
  <si>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</si>
  <si>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</si>
  <si>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</si>
  <si>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</si>
  <si>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</si>
  <si>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</si>
  <si>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</si>
  <si>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</si>
  <si>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</si>
  <si>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</si>
  <si>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</si>
  <si>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</si>
  <si>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MANDATORY AND N/A</t>
  </si>
  <si>
    <t>The user has access to view audit logs
PDS available
HI Service available</t>
  </si>
  <si>
    <t>Electronic prescription generated
PDS available
HI Service available</t>
  </si>
  <si>
    <t>References and Related Documents</t>
  </si>
  <si>
    <t>Product version history</t>
  </si>
  <si>
    <t>Version</t>
  </si>
  <si>
    <t>Comments</t>
  </si>
  <si>
    <t>Acknowledgements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</si>
  <si>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</si>
  <si>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</si>
  <si>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</si>
  <si>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</si>
  <si>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</si>
  <si>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</si>
  <si>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</si>
  <si>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</si>
  <si>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</si>
  <si>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</si>
  <si>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</si>
  <si>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</si>
  <si>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</si>
  <si>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</si>
  <si>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</si>
  <si>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</si>
  <si>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</si>
  <si>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FEATURE SET and PURPOSE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</si>
  <si>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</si>
  <si>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</si>
  <si>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</si>
  <si>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</si>
  <si>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</si>
  <si>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</si>
  <si>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</si>
  <si>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Accept Electronic Prescription Token from Prescriber</t>
  </si>
  <si>
    <t>Mobile Application &lt;-&gt; Mobile Intermediary &lt;-&gt; PDS System</t>
  </si>
  <si>
    <t>SoC (or agent) &lt;-&gt; Mobile Application &lt;-&gt; Mobile Intermediary &lt;-&gt; API Gateway &lt;-&gt; ASLR</t>
  </si>
  <si>
    <r>
      <t xml:space="preserve">Council of Australian Governments
</t>
    </r>
    <r>
      <rPr>
        <sz val="8"/>
        <rFont val="Arial"/>
        <family val="2"/>
      </rPr>
      <t xml:space="preserve">The Australian Digital Health Agency is jointly funded by the Australian Government and all state and territory governments.
</t>
    </r>
  </si>
  <si>
    <t xml:space="preserve">1. Open PDS available
2. HI Service available 
3. Authorised prescriber user account with access to the electronic prescribing capability
4. SoC is not registered with Active Script List Registry
</t>
  </si>
  <si>
    <t xml:space="preserve">1. Open PDS available
2. HI Service available 
3. Authorised prescriber user account with access to the electronic prescribing capability
4. SoC is not registered with Active Script List Registry
5. Dispenser has dispensed medications  for urgent case/ supply
</t>
  </si>
  <si>
    <t xml:space="preserve">1. Open PDS available
2. HI Service available
3. Authorised prescriber user account with access to the electronic prescribing capability
4. SoC is not registered with Active Script List Registry
5. A token based electronic prescription has been created
</t>
  </si>
  <si>
    <t>1. Open PDS available
2. HI Service available
3. Authorised prescriber user account with access to the electronic prescribing capability
4. SoC is not registered with Active Script List Registry
5. A token based electronic prescription has been created</t>
  </si>
  <si>
    <t>1. Open PDS available
2. HI Service available
3. Authorised prescriber user account with access to the electronic prescribing capability
4. SoC is not registered with Active Script List Registry
5. A token based electronic prescription has been created and submitted to an Open PDS</t>
  </si>
  <si>
    <t xml:space="preserve">Table 1 describes the abbreviated name and purpose of each worksheet. </t>
  </si>
  <si>
    <t>Table 1: Worksheet Names</t>
  </si>
  <si>
    <t>Table 2: Worksheet Structure - Test procedure</t>
  </si>
  <si>
    <t>Table 3: Acronyms</t>
  </si>
  <si>
    <t>TRACEABILITY</t>
  </si>
  <si>
    <r>
      <t xml:space="preserve">The system stores the electronic prescription information as specified in the requirement.
</t>
    </r>
    <r>
      <rPr>
        <i/>
        <sz val="11"/>
        <rFont val="Calibri"/>
        <family val="2"/>
        <scheme val="minor"/>
      </rPr>
      <t xml:space="preserve">
Note: Any changes to the electronic prescription information performed by users can be audited</t>
    </r>
  </si>
  <si>
    <t>The set up is completed successfully for the system.</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</si>
  <si>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</si>
  <si>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Authorised prescriber user account.
Electronic prescription</t>
  </si>
  <si>
    <t>Authorised prescriber user account.
Electronic Prescription Test Data</t>
  </si>
  <si>
    <t>Prescribing Systems user accounts.</t>
  </si>
  <si>
    <t>Generate an electronic prescription.</t>
  </si>
  <si>
    <t>Authorised prescriber user creates a prescription.</t>
  </si>
  <si>
    <t>The prescriber is presented with electronic prescribing options when generating prescriptions.</t>
  </si>
  <si>
    <t>The electronic prescribing functionality is disabled for all users.</t>
  </si>
  <si>
    <t>An electronic prescription is created.
A paper prescription is not created.</t>
  </si>
  <si>
    <t>A paper prescription is created.
An electronic prescription is not created.</t>
  </si>
  <si>
    <t>View all data fields within the electronic prescription.</t>
  </si>
  <si>
    <t>The electronic prescription has all data elements as specified in the requirements.</t>
  </si>
  <si>
    <t>View all data elements within the electronic prescriptions.</t>
  </si>
  <si>
    <t>Create an electronic prescription with Reason for prescribe (clinical indication).
Create an electronic prescription without Reason for prescribe (clinical indication).</t>
  </si>
  <si>
    <t xml:space="preserve">Create an electronic prescription (capture all the electronic prescription information in screen shots) and submit it to PDS.
View the electronic prescription information from Prescribing System.
Extract the electronic prescription information as a file from PDS.
</t>
  </si>
  <si>
    <t>The system records Reason for prescribe as a text field.</t>
  </si>
  <si>
    <t>Create an electronic prescription with Reason for prescribe as free text.</t>
  </si>
  <si>
    <t>Create an electronic prescription with a flag  'urgent supply'.</t>
  </si>
  <si>
    <t>Create an electronic prescription with a flag  'urgent supply'.
Submit to PDS.</t>
  </si>
  <si>
    <t>Send Evidence of Prescription electronically.</t>
  </si>
  <si>
    <r>
      <t xml:space="preserve">Prescribers can select default electronic address for the SoC or use a different address.
</t>
    </r>
    <r>
      <rPr>
        <i/>
        <sz val="11"/>
        <rFont val="Calibri"/>
        <family val="2"/>
        <scheme val="minor"/>
      </rPr>
      <t>Note: electronic address can be a mobile number, email address or other types of electronic address.</t>
    </r>
  </si>
  <si>
    <t>The Evidence of Prescription does not include the details specified in the requirement.</t>
  </si>
  <si>
    <t>Create an electronic prescription and do not finalise the prescription.
Make changes to a prescription prior to submitting to PDS.</t>
  </si>
  <si>
    <t>The electronic prescription is edited successfully.</t>
  </si>
  <si>
    <t>Enter details to create an electronic prescription.
Review the information.
Approve the information.
Send the prescription to PDS.</t>
  </si>
  <si>
    <r>
      <t xml:space="preserve">Prescribing system authenticates the identity of the PDS using Public Key Infrastructure (PKI).
</t>
    </r>
    <r>
      <rPr>
        <i/>
        <sz val="11"/>
        <rFont val="Calibri"/>
        <family val="2"/>
        <scheme val="minor"/>
      </rPr>
      <t xml:space="preserve">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
</t>
    </r>
    <r>
      <rPr>
        <sz val="11"/>
        <rFont val="Calibri"/>
        <family val="2"/>
        <scheme val="minor"/>
      </rPr>
      <t xml:space="preserve">
</t>
    </r>
  </si>
  <si>
    <t>Submit an electronic prescription to PDS.</t>
  </si>
  <si>
    <t xml:space="preserve">Cancel the electronic prescription.
 </t>
  </si>
  <si>
    <t xml:space="preserve">Submit an electronic prescription to PDS.
See "acknowledgement of receipt - timeout" (AORT).
 </t>
  </si>
  <si>
    <r>
      <t xml:space="preserve">End to End Interfaces: Prescribing System, Dispensing System, Mobile Application via Intermediary and ASLR - Prescription Systems considerations </t>
    </r>
    <r>
      <rPr>
        <b/>
        <sz val="14"/>
        <color theme="9" tint="-0.249977111117893"/>
        <rFont val="Calibri"/>
        <family val="2"/>
        <scheme val="minor"/>
      </rPr>
      <t xml:space="preserve">'shaded' </t>
    </r>
  </si>
  <si>
    <t>Sub Section - Requirements</t>
  </si>
  <si>
    <t xml:space="preserve">Traceability Matrix summarising requirements and tests with associated Requirement sections and Scenarios.
</t>
  </si>
  <si>
    <t>Create an electronic prescription and do not finalise the prescription
Make changes to a prescription prior to submitting to PDS</t>
  </si>
  <si>
    <t xml:space="preserve">Submit an electronic prescription to PDS
Abort submission of the electronic prescription prior to acknowledgement of receipt. </t>
  </si>
  <si>
    <t>Submit an electronic prescription to PDS
See "acknowledgement of receipt - timeout" (AORT)</t>
  </si>
  <si>
    <t xml:space="preserve">Specifies whether a test is mandatory, recommended or optional.  This is done with the abbreviation:
M for Mandatory 
R for Recommended
C for Conditional
O for Optional
</t>
  </si>
  <si>
    <t>Authorised prescriber user creates a prescription - user disabled</t>
  </si>
  <si>
    <t>Authorised prescriber user creates a prescription - user enabled</t>
  </si>
  <si>
    <t>Authorised prescriber users create a prescription - PDS unavailable</t>
  </si>
  <si>
    <t>Create an electronic prescription - No ETP</t>
  </si>
  <si>
    <t>Create an electronic prescription - Direct PDS</t>
  </si>
  <si>
    <t>View all data fields within the electronic prescription - Jurisdiction</t>
  </si>
  <si>
    <t>View all data fields within the electronic prescription - National Health Act</t>
  </si>
  <si>
    <t>View the token - Barcode</t>
  </si>
  <si>
    <t>Send Evidence of Prescription electronically - Default SoC address</t>
  </si>
  <si>
    <t>View the Evidence of Prescription - Included details</t>
  </si>
  <si>
    <t>Submit an electronic prescription to PDS - DSPID</t>
  </si>
  <si>
    <t>Submit an electronic prescription to PDS - Date and Time</t>
  </si>
  <si>
    <t>Submit an electronic prescription to PDS - Acknowledgement</t>
  </si>
  <si>
    <t xml:space="preserve">Authorised Prescriber logged into Prescribing System with electronic prescribing capability
</t>
  </si>
  <si>
    <t xml:space="preserve">PRES-1
PRES-2
</t>
  </si>
  <si>
    <t>Authorised Prescriber logged into Prescribing System with electronic prescribing capability</t>
  </si>
  <si>
    <t xml:space="preserve">Authorised Prescriber logged into Prescribing System with electronic prescribing capability
</t>
  </si>
  <si>
    <t>Authorised prescriber user account
SoC not registered for participation in an Active Script List (if applicable)
SoC registered for participation in an Active Script List (if applicable)</t>
  </si>
  <si>
    <t xml:space="preserve">PRES-10
PRES-23
PRES-38
</t>
  </si>
  <si>
    <t xml:space="preserve">PRES-31
</t>
  </si>
  <si>
    <t>Cancel a Direct electronic prescription</t>
  </si>
  <si>
    <t xml:space="preserve">Cancel a Direct electronic prescription after the electronic prescription submitted to PDS
</t>
  </si>
  <si>
    <t>Electronic prescription</t>
  </si>
  <si>
    <r>
      <rPr>
        <b/>
        <sz val="11"/>
        <rFont val="Calibri"/>
        <family val="2"/>
        <scheme val="minor"/>
      </rPr>
      <t>Cancel a 'Direct' electronic prescription</t>
    </r>
    <r>
      <rPr>
        <sz val="11"/>
        <rFont val="Calibri"/>
        <family val="2"/>
        <scheme val="minor"/>
      </rPr>
      <t xml:space="preserve">
A prescriber can cancel a 'Direct' electronic prescription successfully
Demonstrate that the prescriber can:
1. Log in and Authenticate to Prescribing System
2. Cancel a 'Direct' electronic prescription
3. Communicate with the Direct PDS as cancelling electronic prescription
4. Complete electronic prescription cancellation with all details audited.</t>
    </r>
  </si>
  <si>
    <t>REFERENCES</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</si>
  <si>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</si>
  <si>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Monitor Interface between Prescribing System and PDS.
Inspect the data in transit between Prescribing System and PDS.</t>
  </si>
  <si>
    <t>Prescriber enters multi-factor details. E.g. Token details &amp; Password.</t>
  </si>
  <si>
    <t>Prescriber enters multi-stage details. E.g. password then pre-set secret question.</t>
  </si>
  <si>
    <t xml:space="preserve">An electronic prescription is created.  
An ETP message is not generated.
Prescription Exchange Service does not receive the ETP message. </t>
  </si>
  <si>
    <t>The user receives an indication that the submission is unsuccessful because the PDS is unavailable. 
No electronic prescription created in PDS 
No electronic prescription created in Prescribing System</t>
  </si>
  <si>
    <t>The user receives an indication that the submission is unsuccessful because the prescription has incorrect details
No electronic prescription created in PDS 
No electronic prescription created in Prescribing System</t>
  </si>
  <si>
    <r>
      <t xml:space="preserve">The electronic prescription is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</si>
  <si>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 xml:space="preserve">Electronic prescription submitted to PDS successfully
PDS Unavailable
</t>
  </si>
  <si>
    <t>TC_PRES_MO_003</t>
  </si>
  <si>
    <t>TC_PRES_MO_004</t>
  </si>
  <si>
    <t>TC_PRES_MO_005</t>
  </si>
  <si>
    <t>TC_PRES_SM_015</t>
  </si>
  <si>
    <t>TC_PRES_SM_016</t>
  </si>
  <si>
    <t>TC_PRES_SM_017</t>
  </si>
  <si>
    <t>TC_PRES_SM_018</t>
  </si>
  <si>
    <t>TC_PRES_SM_019</t>
  </si>
  <si>
    <t>Submit an electronic prescription to PDS - PDS Unavailable</t>
  </si>
  <si>
    <t>Submit an electronic prescription to PDS - Incorrect Details</t>
  </si>
  <si>
    <t>Submit an electronic prescription to PDS, see the acknowledgement of receipt and Cancel the electronic prescription</t>
  </si>
  <si>
    <t>Document Name</t>
  </si>
  <si>
    <t>CTD</t>
  </si>
  <si>
    <t>Conformance Test Data</t>
  </si>
  <si>
    <t>CTS</t>
  </si>
  <si>
    <t>Conformance Test Specification</t>
  </si>
  <si>
    <t>Solution Architecture</t>
  </si>
  <si>
    <t>Electronic Prescribing - National Requirements for Electronic Prescriptions v1.0</t>
  </si>
  <si>
    <t>- Document ID: DH-2625:2017</t>
  </si>
  <si>
    <t>Requirements Overview</t>
  </si>
  <si>
    <t>TC_PRES_CO_018</t>
  </si>
  <si>
    <t>PRES-62</t>
  </si>
  <si>
    <t>Authorised user.</t>
  </si>
  <si>
    <t>Electronic Prescribing  - Conformance Test Specification - Prescribing Systems</t>
  </si>
  <si>
    <t>Conformance Profile</t>
  </si>
  <si>
    <r>
      <t>The system records each electronic prescription generated in an audit log with the details as specified in the requirements.</t>
    </r>
    <r>
      <rPr>
        <i/>
        <sz val="11"/>
        <rFont val="Calibri"/>
        <family val="2"/>
        <scheme val="minor"/>
      </rPr>
      <t xml:space="preserve">
</t>
    </r>
  </si>
  <si>
    <t>TC_PRES_AUD_004</t>
  </si>
  <si>
    <t>TC_PRES_AUD_005</t>
  </si>
  <si>
    <t>TC_PRES_CO_020</t>
  </si>
  <si>
    <t>TC_PRES_CO_021</t>
  </si>
  <si>
    <t>TC_PRES_CO_022</t>
  </si>
  <si>
    <t>TC_PRES_CO_023</t>
  </si>
  <si>
    <t>PRES-81</t>
  </si>
  <si>
    <t>TC_PRES_CO_024</t>
  </si>
  <si>
    <t>PRES-18A</t>
  </si>
  <si>
    <t>PRES-18B</t>
  </si>
  <si>
    <t>TC_PRES_CO_025</t>
  </si>
  <si>
    <t>TC_PRES_CO_026</t>
  </si>
  <si>
    <t>TC_PRES_CO_027</t>
  </si>
  <si>
    <t>TC_PRES_CO_028</t>
  </si>
  <si>
    <t>Electronic Prescription details</t>
  </si>
  <si>
    <t>Check the metadata component at rest - i.e. being stored as a database record.</t>
  </si>
  <si>
    <t>TC_PRES_CO_029</t>
  </si>
  <si>
    <t xml:space="preserve">Electronic prescription created
Prescription system specifies particular treatment use
</t>
  </si>
  <si>
    <r>
      <t xml:space="preserve">The system allows for Reason for Prescribe to be populated when entered but is not mandatory. 
When Reason for Prescribe is populated, it should also be represented as a SNOMED CT-AU codeable value (It may also be represented as a non-SNOMED CT-AU coded value).
</t>
    </r>
    <r>
      <rPr>
        <i/>
        <sz val="11"/>
        <rFont val="Calibri"/>
        <family val="2"/>
        <scheme val="minor"/>
      </rPr>
      <t xml:space="preserve">
Note: Related to PRES-49  
Note: System can accept the coded value, however if prescriber wants they can put in a free text. Coded value is not mandatory</t>
    </r>
    <r>
      <rPr>
        <sz val="11"/>
        <rFont val="Calibri"/>
        <family val="2"/>
        <scheme val="minor"/>
      </rPr>
      <t>.</t>
    </r>
  </si>
  <si>
    <t xml:space="preserve">Correct a created Electronic Prescription:
Amend or Cancel and Create
</t>
  </si>
  <si>
    <r>
      <t>Appropriate mechanism allows for the effective correction of prescription:
- Amend original (or)
- Cancel original and Create New</t>
    </r>
    <r>
      <rPr>
        <i/>
        <sz val="11"/>
        <color rgb="FFFF0000"/>
        <rFont val="Calibri"/>
        <family val="2"/>
        <scheme val="minor"/>
      </rPr>
      <t xml:space="preserve">
</t>
    </r>
  </si>
  <si>
    <t>Authorised prescriber user account
EP test data</t>
  </si>
  <si>
    <t xml:space="preserve">Electronic prescription has been sent to the PDS as an electronic prescription
Electronic Prescription has already been dispensed but repeats available
PDS Available
</t>
  </si>
  <si>
    <t xml:space="preserve">Electronic prescription has been sent to the PDS as an electronic prescription
PDS Available
</t>
  </si>
  <si>
    <t>Check the metadata component in Transit - e.g. being sent to the PDS</t>
  </si>
  <si>
    <t>View displayed or included Electronic Prescription text.</t>
  </si>
  <si>
    <t xml:space="preserve">The prescribing system records the date and time (time and time zone) that the PDS acknowledged receipt of the electronic prescription. </t>
  </si>
  <si>
    <t xml:space="preserve">Contact name </t>
  </si>
  <si>
    <t xml:space="preserve">Contact number </t>
  </si>
  <si>
    <t xml:space="preserve">Contact email address </t>
  </si>
  <si>
    <t>Address</t>
  </si>
  <si>
    <t xml:space="preserve">Software Developer: </t>
  </si>
  <si>
    <t xml:space="preserve">Implementation Under Test: </t>
  </si>
  <si>
    <t>Software description</t>
  </si>
  <si>
    <t>Testing location address</t>
  </si>
  <si>
    <t>Date(s) of testing</t>
  </si>
  <si>
    <t>Name of person(s) conducting tests</t>
  </si>
  <si>
    <t>Open PDS
Applicable</t>
  </si>
  <si>
    <t>Direct PDS
Applicable</t>
  </si>
  <si>
    <t>Model Applicable</t>
  </si>
  <si>
    <t xml:space="preserve">Open PDS </t>
  </si>
  <si>
    <t>A user with electronic prescribing rights can access electronic prescribing feature of the prescribing system.</t>
  </si>
  <si>
    <t xml:space="preserve">Users with prescribing rights </t>
  </si>
  <si>
    <t xml:space="preserve">A user without electronic prescribing rights cannot access electronic prescribing. </t>
  </si>
  <si>
    <t xml:space="preserve">Users with no prescribing rights </t>
  </si>
  <si>
    <t xml:space="preserve">Request electronic prescription cancellation - Successful
</t>
  </si>
  <si>
    <r>
      <t xml:space="preserve">The system records electronic prescription cancellation request in the audit log  with the details as specified in the requirements.
</t>
    </r>
    <r>
      <rPr>
        <i/>
        <sz val="11"/>
        <rFont val="Calibri"/>
        <family val="2"/>
        <scheme val="minor"/>
      </rPr>
      <t xml:space="preserve">
</t>
    </r>
  </si>
  <si>
    <t>Request electronic prescription cancellation - Unsuccessful (interfacing to PDS unavailable)</t>
  </si>
  <si>
    <t>Authorised prescriber user accounts
Electronic Prescription test data</t>
  </si>
  <si>
    <t xml:space="preserve">Select and create an electronic prescription </t>
  </si>
  <si>
    <t xml:space="preserve">Select and create a paper prescription </t>
  </si>
  <si>
    <t>Electronic prescription created and being transmitted</t>
  </si>
  <si>
    <t>Extract the electronic prescription information as a file from PDS.
View the electronic prescription information from Prescribing System.</t>
  </si>
  <si>
    <t xml:space="preserve">Electronic prescription has been sent to the PDS as an electronic prescription
Electronic Prescription has already been dispensed (completely used up)
PDS Available
</t>
  </si>
  <si>
    <t>Electronic Prescription
User with access to set the duration of an "acknowledgement of receipt - timeout" (system admin)</t>
  </si>
  <si>
    <t>Prescriber corrects the electronic prescription and submit to PDS
The correction is only possible prior to the prescription having been dispensed.</t>
  </si>
  <si>
    <t>View an electronic prescription - Open Model</t>
  </si>
  <si>
    <t>View an electronic prescription - Direct Model</t>
  </si>
  <si>
    <t xml:space="preserve">1. Authorised Prescriber user account 
2. Prescribing System with electronic prescriptions:
   -  Token based electronic prescriptions
</t>
  </si>
  <si>
    <t xml:space="preserve">1. Authorised Prescriber user account 
2. Prescribing System with electronic prescriptions:
   -  electronic prescriptions in Direct model
</t>
  </si>
  <si>
    <t>PRES-9</t>
  </si>
  <si>
    <t>C</t>
  </si>
  <si>
    <t>PRES-46B</t>
  </si>
  <si>
    <t>Log in to the electronic prescribing systems - No prescribing rights</t>
  </si>
  <si>
    <t>Log in to the electronic prescribing systems - Has Prescribing rights</t>
  </si>
  <si>
    <t>TC_PRES_AA_010</t>
  </si>
  <si>
    <t>TC_PRES_AA_011</t>
  </si>
  <si>
    <t>Submit a prescription for a Schedule 8 medicine.</t>
  </si>
  <si>
    <t>Prescribing Systems user account
Schedule 8 medicine</t>
  </si>
  <si>
    <t>Audit logs exist</t>
  </si>
  <si>
    <t>Audit Log details created foe extraction.</t>
  </si>
  <si>
    <t>Extract system Audit Log Details.</t>
  </si>
  <si>
    <t>Audit details extracted:
- Readable format
- Appropriate files created, e.g. PFS, log file.</t>
  </si>
  <si>
    <t>Electronic prescriptions with fully inclusive data.</t>
  </si>
  <si>
    <t xml:space="preserve">Electronic prescription created
Authorised Reference Number Included.
</t>
  </si>
  <si>
    <t>System has available selections for  dental, midwifery, optometry, podiatric, foot condition, ocular treatment selections for insert and / or display.</t>
  </si>
  <si>
    <t>Appropriate insertion or display of dental, midwifery, optometry, podiatric, foot condition, ocular treatment and use text, as specified in the requirement.</t>
  </si>
  <si>
    <t>Send Evidence of Prescription electronically - Confirm electronic address.</t>
  </si>
  <si>
    <t>Send Evidence of Prescription electronically - Transmission</t>
  </si>
  <si>
    <t xml:space="preserve">Correct an exhausted Electronic Prescription:
Amend or Cancel and Create
</t>
  </si>
  <si>
    <t xml:space="preserve">Submit an electronic prescription to PDS.
See the acknowledgement of receipt.
Cancel the electronic prescription.
 </t>
  </si>
  <si>
    <r>
      <t xml:space="preserve">The user receives an indication that the cancellation is unsuccessful because the PDS is unavailable.
The electronic prescription is not cancelled in PDS.
The electronic prescription is not cancelled in Prescribing System.
</t>
    </r>
    <r>
      <rPr>
        <i/>
        <sz val="11"/>
        <rFont val="Calibri"/>
        <family val="2"/>
        <scheme val="minor"/>
      </rPr>
      <t xml:space="preserve">
</t>
    </r>
  </si>
  <si>
    <t>States and territories applicable</t>
  </si>
  <si>
    <t>The electronic prescription has Authorised Reference Number, presented as:
- Authorisation number for NSW and NT
- Authority number in WA and TAS
- Approval number in QLD and ACT
- Permit number in SA
- Warrant number in VIC</t>
  </si>
  <si>
    <t>An Evidence of Prescription is sent in electronic form and that Evidence of Prescription includes a link to an electronic token (URI)</t>
  </si>
  <si>
    <t>Any information provided by the URI link conforms to PRES-46 and PRES-48A.</t>
  </si>
  <si>
    <t>PRES-48A</t>
  </si>
  <si>
    <t>Electronic prescription created
Evidence of Prescription is provided in electronic form</t>
  </si>
  <si>
    <t xml:space="preserve">Cancel the remaining repeats
</t>
  </si>
  <si>
    <r>
      <rPr>
        <sz val="11"/>
        <color rgb="FF002060"/>
        <rFont val="Calibri"/>
        <family val="2"/>
        <scheme val="minor"/>
      </rPr>
      <t xml:space="preserve">CONDITION - Electronic Prescription is for NSW
</t>
    </r>
    <r>
      <rPr>
        <sz val="11"/>
        <rFont val="Calibri"/>
        <family val="2"/>
        <scheme val="minor"/>
      </rPr>
      <t xml:space="preserve">
Create an electronic prescription. </t>
    </r>
  </si>
  <si>
    <t>Prescription details can be retained for at least two years.</t>
  </si>
  <si>
    <t xml:space="preserve">PRES-31
PRES-32
</t>
  </si>
  <si>
    <t xml:space="preserve">PRES-10
PRES-23
PRES-38
</t>
  </si>
  <si>
    <t>TC_PRES_CO_019</t>
  </si>
  <si>
    <t>TC_PRES_FI_010</t>
  </si>
  <si>
    <t>TC_PRES_FI_011</t>
  </si>
  <si>
    <t>TC_PRES_SM_020</t>
  </si>
  <si>
    <t>Request electronic prescription cancellation - Successful</t>
  </si>
  <si>
    <t>Create an electronic prescription - NSW</t>
  </si>
  <si>
    <t>View the Evidence of Prescription - details not included (Electronic)</t>
  </si>
  <si>
    <t xml:space="preserve">TC_PRES_AA_001A, B or C
TC_PRES_AA_002 &amp; 003
</t>
  </si>
  <si>
    <t xml:space="preserve">TC_PRES_SM_009
</t>
  </si>
  <si>
    <t xml:space="preserve">TC_PRES_AUD_002
TC_PRES_SM_001
TC_PRES_AUD_003
</t>
  </si>
  <si>
    <t>View the Evidence of Prescription - details not included (paper)</t>
  </si>
  <si>
    <t>View the Evidence of Prescription - details not included (electronic)</t>
  </si>
  <si>
    <t>PRES-95</t>
  </si>
  <si>
    <t>Transacting with PDS - Conforming product(s) not operating.</t>
  </si>
  <si>
    <t>Appropriate system configuration.
PDS Available.</t>
  </si>
  <si>
    <t>Electronic Prescribing model</t>
  </si>
  <si>
    <t>Connect to PDS System over a public network - Authenticate PDS</t>
  </si>
  <si>
    <t>Connect to PDS System over a public network - Assert to PDS</t>
  </si>
  <si>
    <t>OPEN PDS</t>
  </si>
  <si>
    <t>Tests Passed, Not Testable or N/A</t>
  </si>
  <si>
    <t>%Passed, Not Testable or N/A</t>
  </si>
  <si>
    <t>DIRECT PDS</t>
  </si>
  <si>
    <t xml:space="preserve">Direct PDS </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</si>
  <si>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</si>
  <si>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</si>
  <si>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</si>
  <si>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</si>
  <si>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</si>
  <si>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OPDS Scenarios percentage Completed.</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</si>
  <si>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</si>
  <si>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</si>
  <si>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</si>
  <si>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DPDS Scenarios percentage Completed.</t>
  </si>
  <si>
    <t>PS - Authentication - Direct PDS</t>
  </si>
  <si>
    <t>PS - Audit - Direct PDS</t>
  </si>
  <si>
    <t>PS - Main - Direct PDS</t>
  </si>
  <si>
    <t>PS - Authentication - Open PDS</t>
  </si>
  <si>
    <t>PS - Main - Open PDS</t>
  </si>
  <si>
    <t>N/A (Please provide reasons)</t>
  </si>
  <si>
    <t>Software component name (s)</t>
  </si>
  <si>
    <t>Software version number (s)</t>
  </si>
  <si>
    <t>Please specify States and Territories the software will be utilised</t>
  </si>
  <si>
    <t xml:space="preserve">PRES-9
PRES-10
PRES-23
PRES-38
</t>
  </si>
  <si>
    <t xml:space="preserve">Electronic prescription created
Authorised Reference Number Included.
Appropriate state use - Prescription System configured for specific state(s) being tested. </t>
  </si>
  <si>
    <t xml:space="preserve">Electronic prescription created for appropriate State(s)
Prescription System configured for specific state(s) being tested. </t>
  </si>
  <si>
    <t xml:space="preserve">Electronic prescription created
Prescription System configured for specific state(s) being tested. </t>
  </si>
  <si>
    <t>- Document ID: DH-3231:2020</t>
  </si>
  <si>
    <t>EP - CTD - Prescribe and Dispense Personas v2.0</t>
  </si>
  <si>
    <t>Electronic Prescribing - Conformance Assessment Scheme v2.1</t>
  </si>
  <si>
    <t>- Document ID: DH-3174:2020</t>
  </si>
  <si>
    <t xml:space="preserve">TC_PRES_AUD_001
TC_PRES_AUD_002
TC_PRES_SM_001 &amp; 002
TC_PRES_AUD_003
</t>
  </si>
  <si>
    <t>Create an electronic prescription - Open PDS</t>
  </si>
  <si>
    <t xml:space="preserve">Amend the remaining repeats
</t>
  </si>
  <si>
    <t>TC_PRES_REG_001</t>
  </si>
  <si>
    <t>TC_PRES_REG_002</t>
  </si>
  <si>
    <t>TC_PRES_REG_003</t>
  </si>
  <si>
    <t>PRES-205</t>
  </si>
  <si>
    <t>TC_PRES_REG_004</t>
  </si>
  <si>
    <t>PRES-210</t>
  </si>
  <si>
    <t>TC_PRES_REG_005</t>
  </si>
  <si>
    <t>PRES-215</t>
  </si>
  <si>
    <t>TC_PRES_REG_006</t>
  </si>
  <si>
    <t>PRES-220</t>
  </si>
  <si>
    <t>TC_PRES_REG_007</t>
  </si>
  <si>
    <t>TC_PRES_REG_008</t>
  </si>
  <si>
    <t>PRES-225</t>
  </si>
  <si>
    <t>TC_PRES_REG_009</t>
  </si>
  <si>
    <t>PRES-230</t>
  </si>
  <si>
    <t>TC_PRES_REG_010</t>
  </si>
  <si>
    <t>PRES-235</t>
  </si>
  <si>
    <t>TC_PRES_REG_011</t>
  </si>
  <si>
    <t>PRES-240</t>
  </si>
  <si>
    <t>TC_PRES_REG_012</t>
  </si>
  <si>
    <t>PRES-250</t>
  </si>
  <si>
    <t>TC_PRES_REG_013</t>
  </si>
  <si>
    <t>TC_PRES_REG_014</t>
  </si>
  <si>
    <t>TC_PRES_REG_015</t>
  </si>
  <si>
    <t>PRES-255</t>
  </si>
  <si>
    <t>TC_PRES_REG_016</t>
  </si>
  <si>
    <t>TC_PRES_VW_001</t>
  </si>
  <si>
    <t>PRES-275</t>
  </si>
  <si>
    <t>TC_PRES_VW_002</t>
  </si>
  <si>
    <t>TC_PRES_VW_003</t>
  </si>
  <si>
    <t>PRES-280</t>
  </si>
  <si>
    <t>TC_PRES_VW_004</t>
  </si>
  <si>
    <t>TC_PRES_VW_006</t>
  </si>
  <si>
    <t>PRES-290</t>
  </si>
  <si>
    <t>TC_PRES_VW_007</t>
  </si>
  <si>
    <t>PRES-295</t>
  </si>
  <si>
    <t>TC_PRES_VW_008</t>
  </si>
  <si>
    <t>TC_PRES_VW_009</t>
  </si>
  <si>
    <t>PRES-305</t>
  </si>
  <si>
    <t>Healthcare provider requests site viewing consent.</t>
  </si>
  <si>
    <t>TC_PRES_VW_010</t>
  </si>
  <si>
    <t>PRES-315</t>
  </si>
  <si>
    <t>TC_PRES_PRS_001</t>
  </si>
  <si>
    <t>PRES-345</t>
  </si>
  <si>
    <t>TC_PRES_PRS_004</t>
  </si>
  <si>
    <t>TC_PRES_PRS_005</t>
  </si>
  <si>
    <t>PRES-360</t>
  </si>
  <si>
    <t>TC_PRES_PRS_006</t>
  </si>
  <si>
    <t>PRES-365</t>
  </si>
  <si>
    <t>PRES-390</t>
  </si>
  <si>
    <t>The prescribing system does not allow the healthcare provider to view the Subject of Care’s Active Script List.</t>
  </si>
  <si>
    <t>The prescribing system allows the healthcare provider to view the Subject of Care’s Active Script List.</t>
  </si>
  <si>
    <t>Healthcare provider user views a patient record - Unregistered.</t>
  </si>
  <si>
    <t>An organisation can be added as a carer for the SoC.</t>
  </si>
  <si>
    <t>Healthcare provider user  adds an organisation as a carer to the SoC's ASL.</t>
  </si>
  <si>
    <t>Healthcare provider user adds an agent to the SoC's ASL.</t>
  </si>
  <si>
    <t>Healthcare provider user adds a carer or an agent to the SoC's ASL.</t>
  </si>
  <si>
    <t>Healthcare provider user views the Subject of Care’s Active Script List - check information.</t>
  </si>
  <si>
    <t>Prescribing System used for assisted registration of SoC for an Active Script List.</t>
  </si>
  <si>
    <t>System has the functionality to provide registration for Active Script List.</t>
  </si>
  <si>
    <t>Facility to provide registration of ASLR for SoC.</t>
  </si>
  <si>
    <t>Healthcare provider user 
Stored information (In the Prescribing System) for pre-population, including information NOT to be populated.</t>
  </si>
  <si>
    <t>Healthcare provider user assisted registration - pre-populated data and send SoC's Information.</t>
  </si>
  <si>
    <t xml:space="preserve">The prescribing system does not send the electronic prescription to the SoC's primary contact.
</t>
  </si>
  <si>
    <t xml:space="preserve">PDS available
ASLR available 
SoC has registered for an Active Script List
</t>
  </si>
  <si>
    <t>MAIN - MANDATORY AND N/A</t>
  </si>
  <si>
    <t>REG - MANDATORY AND N/A</t>
  </si>
  <si>
    <t>Healthcare provider user adds a carer to the SoC's ASL.</t>
  </si>
  <si>
    <t>The prescribing system displays a visual indication that the SoC has registered for participation in an Active Script List.</t>
  </si>
  <si>
    <t>PRES-405</t>
  </si>
  <si>
    <t xml:space="preserve">Prescription details present in the prescribing System and prepared for Submission. 
PDS Unavailable
</t>
  </si>
  <si>
    <t xml:space="preserve">Open Prescription Delivery Service unavailable
</t>
  </si>
  <si>
    <t xml:space="preserve">PRES-17 </t>
  </si>
  <si>
    <t>Conformance  Specification Number</t>
  </si>
  <si>
    <t>PS - Main</t>
  </si>
  <si>
    <t>PS - ASLR</t>
  </si>
  <si>
    <t xml:space="preserve">The prescribing system has facility for healthcare provider to request site consent.
</t>
  </si>
  <si>
    <t>The prescribing system provides a checkbox (or similar) to capture the agent/carer and the SoC consent to those details to be included in the ASL. The checkbox function is defaulted to 'off'.</t>
  </si>
  <si>
    <t>Healthcare provider user modifies SoC's carer's personal information in ASL.</t>
  </si>
  <si>
    <t>Healthcare provider user modifies SoC's agent's personal information in ASL.</t>
  </si>
  <si>
    <t>Healthcare provider user.
SoC ASL as required.</t>
  </si>
  <si>
    <t>Healthcare provider user removes SoC's carer’s personal information in ASL.</t>
  </si>
  <si>
    <t>SoC's agent’s personal information removed in ASL.</t>
  </si>
  <si>
    <t>Healthcare provider user removes SoC agent’s personal information in ASL.</t>
  </si>
  <si>
    <t>SoC carer’s personal information removed in ASL.</t>
  </si>
  <si>
    <t>SoC carer’s personal information updated in ASL. Appropriate details in line with PRES-210, PRES-225 and PRES-230</t>
  </si>
  <si>
    <t>SoC agent’s personal information updated in ASL. Appropriate details in line with PRES-210, PRES-225 and PRES-230</t>
  </si>
  <si>
    <t>Healthcare provider user.
SoC ASL as required.
Carer and Agent details added (as per PRES-210, PRES-225 and PRES-230)</t>
  </si>
  <si>
    <t>System checks IHI Status, prior to displaying registration form - IHI is valid.</t>
  </si>
  <si>
    <t>IHI is OK - Continued to assisted registration form.</t>
  </si>
  <si>
    <t>IHI is Not OK - Appropriate Error displayed. User is not continued to assisted registration form.</t>
  </si>
  <si>
    <t>Healthcare provider user views the Subject of Care’s Active Script List - Consent = Yes</t>
  </si>
  <si>
    <t>Healthcare provider user views the Subject of Care’s Active Script List - Consent = No</t>
  </si>
  <si>
    <t xml:space="preserve">The prescribing system displays the name of that ASLR in the patient record. </t>
  </si>
  <si>
    <t>Check the patient record in system - note displayed Name.</t>
  </si>
  <si>
    <t xml:space="preserve">The prescribing system indicates that the healthcare provider organisation has been given site consent to access the SoC's ASL.  
</t>
  </si>
  <si>
    <t xml:space="preserve">The prescribing system indicates that the healthcare provider organisation has not been given site consent to access the SoC's ASL.  
</t>
  </si>
  <si>
    <t>ASL Viewing traffic for Audit.</t>
  </si>
  <si>
    <t>Healthcare provider user views a patient record - Registered.</t>
  </si>
  <si>
    <t>Sufficient user access / viewing of ASL to generate Audit</t>
  </si>
  <si>
    <t xml:space="preserve">The Audit log contains appropriate viewing of ASL activity and includes:
- Date and time of access (time and time zone)
- Subject of Care’s IHI number
- Organisation or site ID, and / or User ID 
</t>
  </si>
  <si>
    <t>TC_PRES_REG_017</t>
  </si>
  <si>
    <t>TC_PRES_REG_018</t>
  </si>
  <si>
    <t>The prescribing system displays a visual indication that the SoC has not yet registered for participation in an Active Script List.</t>
  </si>
  <si>
    <t>The prescribing system allows the healthcare provider to nominate which role that person supports (Carer).</t>
  </si>
  <si>
    <t>The prescribing system allows the healthcare provider to nominate which role that person supports (Agent).</t>
  </si>
  <si>
    <t>Healthcare provider user adds carer information to the SoC's ASL.</t>
  </si>
  <si>
    <t>Healthcare provider user adds agent information to the SoC's ASL.</t>
  </si>
  <si>
    <t>System checks IHI Status, prior to displaying registration form - IHI is not Verified.</t>
  </si>
  <si>
    <t>System checks IHI Status, prior to displaying registration form - IHI is not Active.</t>
  </si>
  <si>
    <t xml:space="preserve">Healthcare provider user records several primary contact points for the SoC/carer of the ASL.
</t>
  </si>
  <si>
    <t xml:space="preserve">Healthcare provider user records a primary contact point for the SoC/carer of the ASL.
</t>
  </si>
  <si>
    <t xml:space="preserve">Second primary contact for the SoC/carer of the ASL not permitted. Not an option / unable to add.
</t>
  </si>
  <si>
    <t>TC_PRES_REG_019</t>
  </si>
  <si>
    <t xml:space="preserve">System records a single contact for the SoC/carer of the ASL. 
</t>
  </si>
  <si>
    <t xml:space="preserve">Healthcare provider user.
SoC ASL as required.
Appropriate IHI Status as required:
Verified
Unverified
Provisional
Active
Inactive
Resolved
Deceased
Retired
Expired
</t>
  </si>
  <si>
    <t>Healthcare provider user views the Subject of Care’s Active Script List - SoC does not have a registered ASL.</t>
  </si>
  <si>
    <t>No ASL to view. Option to view unavailable / Indicated no ASL for SoC</t>
  </si>
  <si>
    <t>Healthcare provider user.
No ASLR for SoC</t>
  </si>
  <si>
    <t>Check the patient record in the system - note site consent for Healthcare provider organisation(does not have site consent).</t>
  </si>
  <si>
    <t>Check the patient record in the system - note site consent for Healthcare provider organisation(has site consent).</t>
  </si>
  <si>
    <t>Healthcare provider user.
SoC ASL as required.
Electronic prescriptions in ASL include:
Full Carer or Agent Information.
Full Medicine Information.</t>
  </si>
  <si>
    <t xml:space="preserve">PDS available
ASLR available 
SoC has registered for an Active Script List
</t>
  </si>
  <si>
    <t xml:space="preserve">The prescribing system generates the prescription to the ASL and also creates an EoP for the subject of care.
</t>
  </si>
  <si>
    <t>Healthcare provider user generates EP - Check EoP created.</t>
  </si>
  <si>
    <r>
      <rPr>
        <sz val="11"/>
        <color rgb="FF002060"/>
        <rFont val="Calibri"/>
        <family val="2"/>
        <scheme val="minor"/>
      </rPr>
      <t>CONDITION: System has capability to send notifications to SoC</t>
    </r>
    <r>
      <rPr>
        <sz val="11"/>
        <rFont val="Calibri"/>
        <family val="2"/>
        <scheme val="minor"/>
      </rPr>
      <t xml:space="preserve">
Healthcare provider user generates EP - send  instruction is that the prescription is to be sent directly to a dispenser.
</t>
    </r>
  </si>
  <si>
    <t>TC_PRES_VW_005</t>
  </si>
  <si>
    <t>TC_PRES_PRS_002</t>
  </si>
  <si>
    <t>TC_PRES_PRS_003</t>
  </si>
  <si>
    <t>Check meta-data send status for EP repeat with instruction "the patient consents to the prescription being added to the ASL".</t>
  </si>
  <si>
    <t>Check meta-data send status for EP repeat, without instruction - i.e. no objection to the prescription being added to the ASL.</t>
  </si>
  <si>
    <t>Check meta-data send status for EP repeat with instruction "the prescription will be sent directly to a dispenser and must not be sent to an ASL".</t>
  </si>
  <si>
    <t>PRES-43A</t>
  </si>
  <si>
    <t xml:space="preserve">View all data elements within the electronic prescription.
</t>
  </si>
  <si>
    <t xml:space="preserve">The electronic prescription has all data elements as specified in the requirements, including:
- Healthcare Provider Identifier - Individual (HPI-I) of the Prescriber
- Unusual dose indicator
</t>
  </si>
  <si>
    <t xml:space="preserve">An electronic prescription token is already generated.
</t>
  </si>
  <si>
    <t>Prescribing System reprints Evidence of Prescription.</t>
  </si>
  <si>
    <t xml:space="preserve">Electronic prescription
</t>
  </si>
  <si>
    <t>Healthcare provider user generates EP - send  instruction is that the prescription is to be sent directly to a dispenser.</t>
  </si>
  <si>
    <t>Healthcare provider user records several primary contact points for the SoC/carer of the ASL.</t>
  </si>
  <si>
    <t>Healthcare provider user records a primary contact point for the SoC/carer of the ASL.</t>
  </si>
  <si>
    <t>Audit Log</t>
  </si>
  <si>
    <t>Prescribing</t>
  </si>
  <si>
    <t>Viewing</t>
  </si>
  <si>
    <t xml:space="preserve"> Registration</t>
  </si>
  <si>
    <t>Check the Audit Log.</t>
  </si>
  <si>
    <t>TC_PRES_AUD_006</t>
  </si>
  <si>
    <t xml:space="preserve">1. Open PDS available
2. HI Service available
3. ASLR available
4. Authorised prescriber user account with access to the electronic prescribing capability
</t>
  </si>
  <si>
    <t>Register for an active script list -  New registration</t>
  </si>
  <si>
    <t>Maintain Registration details for an active script list -  Update Details</t>
  </si>
  <si>
    <t xml:space="preserve">Viewing ASL content </t>
  </si>
  <si>
    <t>TC_PRES_VW_001 &amp; 002
TC_PRES_VW_003 to 005
TC_PRES_VW_006
TC_PRES_VW_007 &amp; 008
TC_PRES_VW_009
TC_PRES_VW_010</t>
  </si>
  <si>
    <t>PRES-275
PRES-280
PRES-290
PRES-295
PRES-305
PRES-315</t>
  </si>
  <si>
    <t>Prescribing electronic prescription to an ASL</t>
  </si>
  <si>
    <t>Auditing ASL details</t>
  </si>
  <si>
    <t xml:space="preserve">PRES-405
</t>
  </si>
  <si>
    <t xml:space="preserve">TC_PRES_AUD_004 &amp; 005
</t>
  </si>
  <si>
    <t>Managing SoC ASL Registration</t>
  </si>
  <si>
    <t xml:space="preserve">Prescribing with ASL
</t>
  </si>
  <si>
    <t>Viewing the ASL and Agent / Carer details</t>
  </si>
  <si>
    <t>Audit for ASLR</t>
  </si>
  <si>
    <r>
      <rPr>
        <b/>
        <sz val="11"/>
        <rFont val="Calibri"/>
        <family val="2"/>
        <scheme val="minor"/>
      </rPr>
      <t>Create a token based electronic prescription - Send evidence of prescription and token to SoC or Agent</t>
    </r>
    <r>
      <rPr>
        <sz val="11"/>
        <rFont val="Calibri"/>
        <family val="2"/>
        <scheme val="minor"/>
      </rPr>
      <t xml:space="preserve">
A prescriber can create a token based electronic prescription successfully
Demonstrate that the prescriber can:
1. Log in and Authenticate to Prescribing System
2. Create a token based electronic prescription
3. Communicate with the Open PDS as creating electronic prescription
4. Send Evidence of Prescription (including the token) to SoC or Agent in paper form or electronically
5. Complete electronic prescription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</si>
  <si>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Create a token based electronic prescription to resolve Prescription Owing - Send token to Dispenser</t>
    </r>
    <r>
      <rPr>
        <sz val="11"/>
        <rFont val="Calibri"/>
        <family val="2"/>
        <scheme val="minor"/>
      </rPr>
      <t xml:space="preserve">
A prescriber can create a token based electronic prescription to resolve Prescription Owing successfully
Demonstrate that the prescriber can:
1. Log in and Authenticate to Prescribing System
2. Create a token based electronic prescription with the flag 'Urgent Supply' to resolve Prescription Owing
3. Communicate with the Open PDS as creating electronic prescription
4. Send Evidence of Prescription (including the token) to Dispenser in paper form or electronically. The system does not generate a token that is passed to the Subject of Care (electronically)
5. Complete electronic prescription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</si>
  <si>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Resend evidence of prescription (including the Token)</t>
    </r>
    <r>
      <rPr>
        <sz val="11"/>
        <rFont val="Calibri"/>
        <family val="2"/>
        <scheme val="minor"/>
      </rPr>
      <t xml:space="preserve">
Prescriber can resend evidence of prescription (including the Token) successfully when SoC/Agent loses their token
Demonstrate that the prescriber can:
1. Log in and Authenticate to Prescribing System
2. Resend Evidence of Prescription (including the token) to SoC/Agent in paper form or electronically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
</t>
    </r>
    <r>
      <rPr>
        <sz val="11"/>
        <rFont val="Calibri"/>
        <family val="2"/>
        <scheme val="minor"/>
      </rPr>
      <t xml:space="preserve">
</t>
    </r>
  </si>
  <si>
    <t xml:space="preserve">Registering the SoC for an ASL - Providing Agent and Carer details
</t>
  </si>
  <si>
    <r>
      <rPr>
        <b/>
        <sz val="11"/>
        <rFont val="Calibri"/>
        <family val="2"/>
        <scheme val="minor"/>
      </rPr>
      <t>Create a 'Direct' electronic prescription</t>
    </r>
    <r>
      <rPr>
        <sz val="11"/>
        <rFont val="Calibri"/>
        <family val="2"/>
        <scheme val="minor"/>
      </rPr>
      <t xml:space="preserve">
A prescriber can create a 'Direct' electronic prescription successfully
Demonstrate that the prescriber can:
1. Log in and Authenticate to Prescribing System
2. Create a 'Direct' electronic prescription
3. Communicate with the Direct PDS as creating electronic prescription
4. Complete electronic prescription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</si>
  <si>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Create a paper prescription to replace a token based electronic prescription</t>
    </r>
    <r>
      <rPr>
        <sz val="11"/>
        <rFont val="Calibri"/>
        <family val="2"/>
        <scheme val="minor"/>
      </rPr>
      <t xml:space="preserve">
A prescriber can create a paper prescription to replace a token based electronic prescription successfully
Demonstrate that the prescriber can:
1. Log in and Authenticate to Prescribing System
2. Cancel a token based electronic prescription
3. Create a paper prescription to replace the token based electronic prescription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</si>
  <si>
    <r>
      <rPr>
        <b/>
        <sz val="11"/>
        <rFont val="Calibri"/>
        <family val="2"/>
        <scheme val="minor"/>
      </rPr>
      <t>View an electronic prescription - Open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</si>
  <si>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r>
      <rPr>
        <b/>
        <sz val="11"/>
        <rFont val="Calibri"/>
        <family val="2"/>
        <scheme val="minor"/>
      </rPr>
      <t>View an electronic prescription - Direct Model</t>
    </r>
    <r>
      <rPr>
        <sz val="11"/>
        <rFont val="Calibri"/>
        <family val="2"/>
        <scheme val="minor"/>
      </rPr>
      <t xml:space="preserve">
Prescriber can view an electronic prescription successfully  
Demonstrate that the prescriber can:
1. Log in and Authenticate to Prescribing System
2. View electronic prescription information in the system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</si>
  <si>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t xml:space="preserve">1. Open PDS available
2. SoC has valid ASL registered
3. Authorised prescriber user account with access to the electronic prescribing capability
</t>
  </si>
  <si>
    <t>PRES-705</t>
  </si>
  <si>
    <t>PRES-715</t>
  </si>
  <si>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</si>
  <si>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</si>
  <si>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</si>
  <si>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</si>
  <si>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</si>
  <si>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</si>
  <si>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</si>
  <si>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</si>
  <si>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</si>
  <si>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</si>
  <si>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</si>
  <si>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</si>
  <si>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</si>
  <si>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</si>
  <si>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PRES-70</t>
  </si>
  <si>
    <t>HI_010_005801
HI_010_005807
HI_010_005810
HI_010_005811
HI_010_005819
HI_010_005836
HI_010_005842
HI_010_005845
HI_010_005915
HI_010_006104
HI_010_008218
HI_010_008219</t>
  </si>
  <si>
    <t>HI_015_005801
HI_015_005807
HI_015_005810
HI_015_005811
HI_015_005819
HI_015_005836
HI_015_005842
HI_015_005845
HI_015_005874
HI_015_006104
HI_015_008218
HI_015_008219
HI_015_016837
HI_015_016839
HI_015_016840</t>
  </si>
  <si>
    <t>HI_010_005812
HI_010_005813
HI_010_005814
HI_010_005818</t>
  </si>
  <si>
    <t>HI_015_005812
HI_015_005813
HI_015_005814
HI_015_005818</t>
  </si>
  <si>
    <t>HI_330_021561
HI_330_016832
HI_330_016813
HI_330_016815</t>
  </si>
  <si>
    <t>PRES-71</t>
  </si>
  <si>
    <t>PRES-72</t>
  </si>
  <si>
    <t>PRES-73</t>
  </si>
  <si>
    <t xml:space="preserve">HI_330_016832
HI_330_016813
</t>
  </si>
  <si>
    <t>Include an IHI with status NOT Active and Verified.</t>
  </si>
  <si>
    <t>HI_010_005805
HI_010_005808
HI_010_005817
HI_010_005820
HI_010_005839
HI_010_005843
HI_010_005847
HI_010_005873
HI_010_005875
HI_010_006077
HI_010_008028
HI_010_008526</t>
  </si>
  <si>
    <t>Medication chart exists</t>
  </si>
  <si>
    <t>Active medication chart with electronic prescriptions exists.
PDS Available.</t>
  </si>
  <si>
    <t xml:space="preserve">Medication chart with active electronic prescriptions. </t>
  </si>
  <si>
    <t>Upload medication chart electronic prescription</t>
  </si>
  <si>
    <t>Submit a non chart-based electronic prescription to an Open PDS.</t>
  </si>
  <si>
    <t>View all data elements within a chart-based electronic prescription.</t>
  </si>
  <si>
    <t>IHI Conformance - Open PDS</t>
  </si>
  <si>
    <t>IHI Conformance - Direct PDS</t>
  </si>
  <si>
    <t xml:space="preserve">1. Open PDS available
2. HI service available
3. IHI Conformance prior to or alongside this testing
4. Appropriate Test Data for IHI use </t>
  </si>
  <si>
    <t xml:space="preserve">1. Direct PDS available
2. HI service available
3. IHI Conformance prior to or alongside this testing
4. Appropriate Test Data for IHI use </t>
  </si>
  <si>
    <t>PS - IHI</t>
  </si>
  <si>
    <t>HI_015_005805
HI_015_005808
HI_015_005820
HI_015_005839
HI_015_005843
HI_015_005847
HI_015_005872
HI_015_005873
HI_015_005875
HI_015_006077
HI_015_006105
HI_015_008028
HI_015_008526
HI_015_016813
HI_015_016814
HI_015_016815
HI_015_017421
HI_015_022000</t>
  </si>
  <si>
    <t>All Mandatory Test Cases complete as part of HI conformance.</t>
  </si>
  <si>
    <t>Complete Recommended Test Cases as part of HI conformance.</t>
  </si>
  <si>
    <t>Med Charts Open PDS</t>
  </si>
  <si>
    <t>Med Charts Direct PDS</t>
  </si>
  <si>
    <t>END: Patient Records</t>
  </si>
  <si>
    <t>START: Patient Records</t>
  </si>
  <si>
    <t>Open PDS - MedChart</t>
  </si>
  <si>
    <t>Direct PDS - Medchart</t>
  </si>
  <si>
    <t>Open PDS - Medchart</t>
  </si>
  <si>
    <t xml:space="preserve">Medication charts with various line items. </t>
  </si>
  <si>
    <t>HI details with status Active and Verified</t>
  </si>
  <si>
    <t>IHI details with status NOT Active and Verified:
- Inactive
- Deceased, Provisional etc.</t>
  </si>
  <si>
    <t xml:space="preserve">Electronic prescribing capability on an authorised prescriber user account is disabled
PDS Available
</t>
  </si>
  <si>
    <t xml:space="preserve">Electronic prescribing capability on the authorised prescriber user account is enabled
PDS Available
</t>
  </si>
  <si>
    <t>PDS Available</t>
  </si>
  <si>
    <t xml:space="preserve">Prescription Exchange Service available
PDS Available
</t>
  </si>
  <si>
    <t xml:space="preserve">"Open" electronic prescription applicable
More than one Open PDS Available
Direct PDS Available
</t>
  </si>
  <si>
    <t>"Direct" electronic prescription applicable
One or more Open PDS Available
Direct PDS Available</t>
  </si>
  <si>
    <t>PDS Available
HI Service available</t>
  </si>
  <si>
    <t xml:space="preserve">PDS Available
</t>
  </si>
  <si>
    <t xml:space="preserve">Reason for prescribe entered as coded value (SNOMED CT-AU coded value or non-SNOMED CT-AU coded value) in the electronic prescription
PDS Available
</t>
  </si>
  <si>
    <t xml:space="preserve">PDS Available
HI Service available </t>
  </si>
  <si>
    <t xml:space="preserve">Prescription details present in the prescribing System and prepared for Submission. 
PDS Available
</t>
  </si>
  <si>
    <t xml:space="preserve">A default electronic address set up on file for the SoC
Electronic prescription created
PDS Available
</t>
  </si>
  <si>
    <t xml:space="preserve">Electronic prescription created
PDS Available
</t>
  </si>
  <si>
    <t xml:space="preserve">Electronic prescription created
PDS Available
HI Service available 
</t>
  </si>
  <si>
    <t xml:space="preserve">PDS Available
</t>
  </si>
  <si>
    <t xml:space="preserve">Prescribing Systems Setup to interact appropriately with PDS
PDS Available
</t>
  </si>
  <si>
    <t>Prescribing Systems Setup to interact appropriately with PDS over a public network
PDS Available
HI Service available</t>
  </si>
  <si>
    <t xml:space="preserve">Prescribing Systems Setup to interact appropriately with PDS Systems over public networks
PDS Available
</t>
  </si>
  <si>
    <t xml:space="preserve">Prescription details present in the prescribing System and prepared for Submission. 
PDS Available
</t>
  </si>
  <si>
    <t>Prescription details present in the prescribing System and prepared for Submission. 
PDS Available.
HI Service available</t>
  </si>
  <si>
    <t xml:space="preserve">Prescription details present in the prescribing System and prepared for Submission. 
PDS Available
</t>
  </si>
  <si>
    <t xml:space="preserve">Prescription with incorrect details (e.g. wrong fields, mandatory not included etc) present in the prescribing System and prepared for Submission. 
PDS Available
</t>
  </si>
  <si>
    <t xml:space="preserve">Electronic prescription submitted to PDS successfully
Electronic prescription record is locked (The record is being retrieved by Dispensing System)
PDS Available
</t>
  </si>
  <si>
    <t xml:space="preserve">An electronic prescription created
PDS Available
</t>
  </si>
  <si>
    <t>PRES-245</t>
  </si>
  <si>
    <t>Healthcare provider deletes registered ASLR SoC's Primary Contact details</t>
  </si>
  <si>
    <t xml:space="preserve">Unable to remove / delete / erase the details. </t>
  </si>
  <si>
    <t>Registered SoC</t>
  </si>
  <si>
    <t xml:space="preserve">Healthcare provider user.
SoC ASL as required.
</t>
  </si>
  <si>
    <t>IHI Active and Verified</t>
  </si>
  <si>
    <t>IHI NOT Active and Verified</t>
  </si>
  <si>
    <t>PRES-70A</t>
  </si>
  <si>
    <t>PRES-345A</t>
  </si>
  <si>
    <t>IHI - HI_330_021561, HI_330_016832, HI_330_016813, HI_330_016815</t>
  </si>
  <si>
    <t>IHI -  005812, 005813, 005814 and 005818 - Recommended</t>
  </si>
  <si>
    <t>IHI -  005812, 005813, 005814 and 005818 - Conditional</t>
  </si>
  <si>
    <t>IHI -  005812, 005813, 005814 and 005818 - Mandatory</t>
  </si>
  <si>
    <t>All Mandatory Test Cases to be complete as part of HI conformance.</t>
  </si>
  <si>
    <t>All appropriate Conditional Test Cases to be complete as part of HI conformance.</t>
  </si>
  <si>
    <t>All appropriate Recommended Test Cases to be complete as part of HI conformance.</t>
  </si>
  <si>
    <r>
      <rPr>
        <sz val="11"/>
        <color rgb="FF002060"/>
        <rFont val="Calibri"/>
        <family val="2"/>
        <scheme val="minor"/>
      </rPr>
      <t>CONDITION - The system supports the conditional feature specified in the IHI requirement</t>
    </r>
    <r>
      <rPr>
        <sz val="11"/>
        <rFont val="Calibri"/>
        <family val="2"/>
        <scheme val="minor"/>
      </rPr>
      <t xml:space="preserve">
All applicable Conditional Test Cases complete as part of HI conformance.</t>
    </r>
  </si>
  <si>
    <t>Patient Records</t>
  </si>
  <si>
    <t>Appropriate Test Data for IHI Testing needs - See Conformance Test Data for Healthcare Identifiers v2.17</t>
  </si>
  <si>
    <r>
      <t xml:space="preserve">HI conformance - All Mandatory Test Cases complete as part of HI conformance. 
</t>
    </r>
    <r>
      <rPr>
        <i/>
        <sz val="11"/>
        <rFont val="Calibri"/>
        <family val="2"/>
        <scheme val="minor"/>
      </rPr>
      <t xml:space="preserve">Note: All other test cases in UC.330 MAY be completed (i.e. are optional). </t>
    </r>
  </si>
  <si>
    <t>All Recommended Test Cases to be complete as part of HI conformance.</t>
  </si>
  <si>
    <t>Associated Test Case - Register an SoC for an ASL. Include an IHI with status Active and Verified.</t>
  </si>
  <si>
    <t>Associated Test Case - Update SoC registration IHI details - Include an IHI with status Active and Verified.</t>
  </si>
  <si>
    <t>Associated Test Case - Register an SoC for an ASL. Include an IHI with status NOT Active and Verified -IHI cannot be included in ASL registration.</t>
  </si>
  <si>
    <t>Associated Test Case - Update SoC registration IHI details - Include an IHI with status NOT Active and Verified.</t>
  </si>
  <si>
    <t xml:space="preserve">IHI - HI_330_016832, HI_330_016813
</t>
  </si>
  <si>
    <t>Appropriate Test Data for IHI Testing needs - See conformance Test Data for Healthcare Identifiers v2.17</t>
  </si>
  <si>
    <t>PRES-940</t>
  </si>
  <si>
    <t>PRES-937</t>
  </si>
  <si>
    <t>PRES-931</t>
  </si>
  <si>
    <t>Authenticate User - Previous Breech</t>
  </si>
  <si>
    <t>Electronic Prescription and associated data.</t>
  </si>
  <si>
    <t>PRES-939</t>
  </si>
  <si>
    <t>PRES-938</t>
  </si>
  <si>
    <t>END:   Cryptography</t>
  </si>
  <si>
    <t>START:   Cryptography</t>
  </si>
  <si>
    <t xml:space="preserve">System set-up to check encryption
</t>
  </si>
  <si>
    <t>Credentials checked against breached credentials service - no previous breach found.</t>
  </si>
  <si>
    <t>Credentials checked against breached credentials service - Previous breach reported</t>
  </si>
  <si>
    <t>Users(s) in the system for use.
Breached Credentials Service 
User password already breached.</t>
  </si>
  <si>
    <t>Users(s) in the system for use.
Breached Credentials Service 
User credentials already breached.</t>
  </si>
  <si>
    <t>CRL</t>
  </si>
  <si>
    <t>Certificate Revocation List</t>
  </si>
  <si>
    <t>OCSP</t>
  </si>
  <si>
    <t>Online Certificate Status Protocol</t>
  </si>
  <si>
    <t xml:space="preserve">Open PDS
</t>
  </si>
  <si>
    <t xml:space="preserve">Direct PDS
</t>
  </si>
  <si>
    <t>Medication Chart with associated electronic prescriptions with fully inclusive data.</t>
  </si>
  <si>
    <t xml:space="preserve">The prescribing system displays a checkbox (or similar) , option to specify that 'Patient has exercised their choice to keep the information away from their ASL.'
</t>
  </si>
  <si>
    <t>The prescribing system displays a checkbox (or similar) , option to specify that 'Patient has exercised their choice to keep the information away from their ASL.'
The checkbox is defaulted to 'off'</t>
  </si>
  <si>
    <t xml:space="preserve">Healthcare provider user notes checkboxes for prescription send information options -Patient does not want added to ASL.
</t>
  </si>
  <si>
    <t xml:space="preserve">Healthcare provider user notes checkboxes for prescription send information options -Patient does not want added to ASL - Default.
</t>
  </si>
  <si>
    <t xml:space="preserve">Healthcare provider user notes checkboxes for prescription send information options -Must be retained by pharmacy does not want added to ASL - Default.
</t>
  </si>
  <si>
    <t xml:space="preserve">Healthcare provider user notes checkboxes for prescription send information options -Must be retained by pharmacy.
</t>
  </si>
  <si>
    <t>TC_PRES_AA_013</t>
  </si>
  <si>
    <t>TC_PRES_SM_021</t>
  </si>
  <si>
    <t>TC_PRES_SM_022</t>
  </si>
  <si>
    <t>TC_PRES_SM_023</t>
  </si>
  <si>
    <r>
      <t>Unable to Correct as EP already dispensed</t>
    </r>
    <r>
      <rPr>
        <i/>
        <sz val="11"/>
        <rFont val="Calibri"/>
        <family val="2"/>
        <scheme val="minor"/>
      </rPr>
      <t xml:space="preserve">
</t>
    </r>
    <r>
      <rPr>
        <sz val="11"/>
        <rFont val="Calibri"/>
        <family val="2"/>
        <scheme val="minor"/>
      </rPr>
      <t>Appropriate message displayed to inform the user of the outcome and the reason why the EP cannot be corrected.</t>
    </r>
  </si>
  <si>
    <r>
      <t xml:space="preserve">The remaining repeats cannot be corrected.
The prescription that has been filled cannot be corrected.
Appropriate message displayed to inform the user of the outcome and the reason why the EP cannot be corrected.
 </t>
    </r>
    <r>
      <rPr>
        <i/>
        <sz val="11"/>
        <color rgb="FFFF0000"/>
        <rFont val="Calibri"/>
        <family val="2"/>
        <scheme val="minor"/>
      </rPr>
      <t xml:space="preserve">
</t>
    </r>
  </si>
  <si>
    <t>The remaining repeats are cancelled
The prescription that has been filled cannot be cancelled. 
Appropriate message displayed to inform the user of the outcome and the reason why the dispensed EP cannot be corrected.</t>
  </si>
  <si>
    <r>
      <t xml:space="preserve">The user receives an indication that the cancellation is unsuccessful because the electronic prescription record is locked.
The electronic prescription is not cancelled in PDS.
The electronic prescription is not cancelled in Prescribing System.
</t>
    </r>
    <r>
      <rPr>
        <i/>
        <sz val="11"/>
        <rFont val="Calibri"/>
        <family val="2"/>
        <scheme val="minor"/>
      </rPr>
      <t xml:space="preserve">
</t>
    </r>
  </si>
  <si>
    <t xml:space="preserve">HI Service available
ASLR available 
SoC has not yet registered for an Active Script List
</t>
  </si>
  <si>
    <t xml:space="preserve">ASLR available 
Registration for ASLR details in progress
</t>
  </si>
  <si>
    <t>HI Service available
ASLR available 
SoC Is registering / has registered for an Active Script List
SoC's carer and agent’s personal information added to ASL</t>
  </si>
  <si>
    <t xml:space="preserve">HI Service available
ASLR available 
SoC Is registering / has registered for an Active Script List
SoC's carer and agent’s personal information added to ASL
</t>
  </si>
  <si>
    <t xml:space="preserve">ASLR available 
Registration for ASLR details in progress
SoC's IHI does not have a status of "Verified"
</t>
  </si>
  <si>
    <t xml:space="preserve">ASLR available 
SoC has registered for an Active Script List
Healthcare provider has viewing access to the SoC's ASL
</t>
  </si>
  <si>
    <t xml:space="preserve">ASLR available 
SoC has registered for an Active Script List
Healthcare provider does not have viewing access to the SoC's ASL
</t>
  </si>
  <si>
    <t xml:space="preserve">ASLR available 
SoC has not registered for an Active Script List
</t>
  </si>
  <si>
    <t xml:space="preserve">ASLR available 
SoC has an Active Script List
</t>
  </si>
  <si>
    <t xml:space="preserve">ASLR available 
SoC has an Active Script List
The healthcare provider organisation has given site viewing consent to access the SoC's ASL.  
</t>
  </si>
  <si>
    <t xml:space="preserve">ASLR available 
SoC has an Active Script List
The healthcare provider organisation has not been given site viewing consent to access the SoC's ASL. 
</t>
  </si>
  <si>
    <t xml:space="preserve">ASLR available 
SoC has registered for an Active Script List
The healthcare provider organisation does not have site access to the SoC's ASL
</t>
  </si>
  <si>
    <t xml:space="preserve">ASLR available 
SoC has registered for an Active Script List
Healthcare provider has viewing access to the SoC's ASL.
</t>
  </si>
  <si>
    <t xml:space="preserve">ASLR available 
SoC has valid prescription being prepared - appropriate reason for sending directly - e.g. dosing points.
SoC has registered for an Active Script List
</t>
  </si>
  <si>
    <t xml:space="preserve">Associated Test Case - Include an IHI with status Active and Verified.
</t>
  </si>
  <si>
    <t xml:space="preserve">Associated Test Case - IHI with this status cannot be included in an electronic prescription - System prevented.
 </t>
  </si>
  <si>
    <t xml:space="preserve">IHI can be included in an electronic prescription.
 </t>
  </si>
  <si>
    <t>TC_PRES_PR_001</t>
  </si>
  <si>
    <t>TC_PRES_PR_002</t>
  </si>
  <si>
    <t>TC_PRES_PR_003</t>
  </si>
  <si>
    <t>TC_PRES_REG_020</t>
  </si>
  <si>
    <t>TC_PRES_REG_021</t>
  </si>
  <si>
    <t>TC_PRES_REG_022</t>
  </si>
  <si>
    <t>TC_PRES_REG_023</t>
  </si>
  <si>
    <t>TC_PRES_PRS_007</t>
  </si>
  <si>
    <t>TC_PRES_PRS_008</t>
  </si>
  <si>
    <t>TC_PRES_PRS_009</t>
  </si>
  <si>
    <t>TC_PRES_SM_024</t>
  </si>
  <si>
    <t>TC_PRES_SM_025</t>
  </si>
  <si>
    <t>TC_PRES_SM_026</t>
  </si>
  <si>
    <t>View all data elements within the electronic prescription  - Chart Based.</t>
  </si>
  <si>
    <t>View all data elements within the electronic prescription</t>
  </si>
  <si>
    <t>TC_IHI_PR_003</t>
  </si>
  <si>
    <t>TC_IHI_PR_002</t>
  </si>
  <si>
    <t>TC_IHI_PR_001</t>
  </si>
  <si>
    <t>Conformance to IHI as standard - For Electronic Prescriptions</t>
  </si>
  <si>
    <t xml:space="preserve">Full conformance to IHI - As demonstrated as official IHI Conformance in Electronic Prescription circumstances.
</t>
  </si>
  <si>
    <t xml:space="preserve">PRES-70
</t>
  </si>
  <si>
    <t>Associated Test Case - Include an Unvalidated IHI in a prescription</t>
  </si>
  <si>
    <t>MEDICATION CHART OPEN PDS</t>
  </si>
  <si>
    <t>MEDICATION CHART DIRECT PDS</t>
  </si>
  <si>
    <t>PS-Authentication - Med Chart Open PDS</t>
  </si>
  <si>
    <t>PS - Authentication - Med Chart Direct PDS</t>
  </si>
  <si>
    <t>PS - Audit - Med Chart Direct PDS</t>
  </si>
  <si>
    <t>PS - Audit - OpenPDS</t>
  </si>
  <si>
    <t>PS - Audit - Med Chart Open PDS</t>
  </si>
  <si>
    <t>PS - Main - Med Chart Direct PDS</t>
  </si>
  <si>
    <t>PS - Main - Med Chart Open PDS</t>
  </si>
  <si>
    <t>Sundries:</t>
  </si>
  <si>
    <t>Total Tests - ASLR</t>
  </si>
  <si>
    <t>PS - ASLR - Registration - Open PDS</t>
  </si>
  <si>
    <t>PS - ASLR -  ASLR - Open PDS</t>
  </si>
  <si>
    <t>Note: Formula -&gt;</t>
  </si>
  <si>
    <t>REGISTRATION</t>
  </si>
  <si>
    <r>
      <rPr>
        <b/>
        <sz val="12"/>
        <color theme="0"/>
        <rFont val="Calibri"/>
        <family val="2"/>
        <scheme val="minor"/>
      </rPr>
      <t>OPEN PDS</t>
    </r>
    <r>
      <rPr>
        <sz val="12"/>
        <color theme="0"/>
        <rFont val="Calibri"/>
        <family val="2"/>
        <scheme val="minor"/>
      </rPr>
      <t xml:space="preserve"> Electronic Prescriptions - Select 'Yes' if this is to be tested -------&gt;</t>
    </r>
  </si>
  <si>
    <r>
      <rPr>
        <b/>
        <sz val="12"/>
        <color theme="0"/>
        <rFont val="Calibri"/>
        <family val="2"/>
        <scheme val="minor"/>
      </rPr>
      <t>OPEN PDS Medication Charts</t>
    </r>
    <r>
      <rPr>
        <sz val="12"/>
        <color theme="0"/>
        <rFont val="Calibri"/>
        <family val="2"/>
        <scheme val="minor"/>
      </rPr>
      <t xml:space="preserve"> - Select 'Yes' if this is to be tested -------&gt;</t>
    </r>
  </si>
  <si>
    <r>
      <rPr>
        <b/>
        <sz val="12"/>
        <color theme="0"/>
        <rFont val="Calibri"/>
        <family val="2"/>
        <scheme val="minor"/>
      </rPr>
      <t>DIRECT PDS</t>
    </r>
    <r>
      <rPr>
        <sz val="12"/>
        <color theme="0"/>
        <rFont val="Calibri"/>
        <family val="2"/>
        <scheme val="minor"/>
      </rPr>
      <t xml:space="preserve"> Electronic Prescriptions - Select 'Yes' if this is to be tested -------&gt;</t>
    </r>
  </si>
  <si>
    <r>
      <rPr>
        <b/>
        <sz val="12"/>
        <color theme="0"/>
        <rFont val="Calibri"/>
        <family val="2"/>
        <scheme val="minor"/>
      </rPr>
      <t>DIRECT PDS Medication Charts</t>
    </r>
    <r>
      <rPr>
        <sz val="12"/>
        <color theme="0"/>
        <rFont val="Calibri"/>
        <family val="2"/>
        <scheme val="minor"/>
      </rPr>
      <t xml:space="preserve"> - Select 'Yes' if this is to be tested -------&gt;</t>
    </r>
  </si>
  <si>
    <t>Medication Chart - Open PDS
Applicable</t>
  </si>
  <si>
    <t>Note: Formulas (C35 &amp; C36) -&gt;</t>
  </si>
  <si>
    <t>Note: Formulas (C24 &amp; C25) -&gt;</t>
  </si>
  <si>
    <t>Appropriate system configuration.
ASLR Available.</t>
  </si>
  <si>
    <r>
      <rPr>
        <b/>
        <sz val="11"/>
        <rFont val="Calibri"/>
        <family val="2"/>
        <scheme val="minor"/>
      </rPr>
      <t>IHI Conformance - Demonstrated IHI Conformance with Open PDS</t>
    </r>
    <r>
      <rPr>
        <sz val="11"/>
        <rFont val="Calibri"/>
        <family val="2"/>
        <scheme val="minor"/>
      </rPr>
      <t xml:space="preserve">
A prescribing system has undertaken appropriate IHI Conformance testing, in line with established IHI Conformance CTS, Use of Healthcare Identifiers in Health Software Systems - IHI Document ID: DH-3359-2020: v3.2
Demonstrate that the prescribing system using an Open PDS:
1. Has met and passed all of the given IHI requirements mandated for prescribing systems 
2. Has met and passed all appropriate recommended and conditional IHI requirements 
3. Has met and completed specific IHI requirements specifically indicated for prescribing systems
4. Has further tested and given evidence of specified requirements in accordance with given IHI requirements</t>
    </r>
  </si>
  <si>
    <r>
      <rPr>
        <b/>
        <sz val="11"/>
        <rFont val="Calibri"/>
        <family val="2"/>
        <scheme val="minor"/>
      </rPr>
      <t>IHI Conformance - Demonstrated IHI Conformance with Direct PDS</t>
    </r>
    <r>
      <rPr>
        <sz val="11"/>
        <rFont val="Calibri"/>
        <family val="2"/>
        <scheme val="minor"/>
      </rPr>
      <t xml:space="preserve">
A prescribing System has undertaken appropriate IHI Conformance testing, in line with established IHI Conformance CTS, Use of Healthcare Identifiers in Health Software Systems - IHI Document ID: DH-3359-2020: v3.2
Demonstrate that the prescribing systems using a Direct PDS:
1. Has met and passed all of the given IHI requirements mandated for prescribing systems 
2. Has met and passed all appropriate recommended and conditional IHI requirements 
3. Has met and completed specific IHI requirements specifically indicated for prescribing systems
4. Has further tested and given evidence of specified requirements in accordance with given IHI requirements</t>
    </r>
  </si>
  <si>
    <r>
      <t xml:space="preserve">CONDITION: System uses authentication approach '1'.
</t>
    </r>
    <r>
      <rPr>
        <sz val="11"/>
        <rFont val="Calibri"/>
        <family val="2"/>
        <scheme val="minor"/>
      </rPr>
      <t xml:space="preserve">
System uses authentication parameters - Option 1 of requirements.</t>
    </r>
  </si>
  <si>
    <r>
      <t xml:space="preserve">CONDITION: System uses authentication approach '2'.
</t>
    </r>
    <r>
      <rPr>
        <sz val="11"/>
        <rFont val="Calibri"/>
        <family val="2"/>
        <scheme val="minor"/>
      </rPr>
      <t xml:space="preserve">
System uses authentication parameters - Option 2 of requirements.</t>
    </r>
  </si>
  <si>
    <r>
      <t xml:space="preserve">CONDITION: System uses authentication approach '3'.
</t>
    </r>
    <r>
      <rPr>
        <sz val="11"/>
        <rFont val="Calibri"/>
        <family val="2"/>
        <scheme val="minor"/>
      </rPr>
      <t xml:space="preserve">
System uses authentication parameters - Option 3 of requirements.</t>
    </r>
  </si>
  <si>
    <t>System supports single factor or multi stage authentication.
System uses at least one of the conditional approaches.</t>
  </si>
  <si>
    <r>
      <t xml:space="preserve">CONDITION: System stores passwords
</t>
    </r>
    <r>
      <rPr>
        <sz val="11"/>
        <rFont val="Calibri"/>
        <family val="2"/>
        <scheme val="minor"/>
      </rPr>
      <t>Check stored passwords.</t>
    </r>
  </si>
  <si>
    <t>Credentials checked against breached credentials service / breached password list - ok.</t>
  </si>
  <si>
    <t>Credentials checked against breached credentials service / breached password list  - user must update the password.</t>
  </si>
  <si>
    <t>TC_PRES_AA_014</t>
  </si>
  <si>
    <t>TC_PRES_AA_015</t>
  </si>
  <si>
    <t>TC_PRES_AA_016</t>
  </si>
  <si>
    <t>User account with access to establish authentication parameters i.e. admin user
Prescribing Systems user accounts</t>
  </si>
  <si>
    <t>Healthcare provider organisation disables application level authentication.</t>
  </si>
  <si>
    <t>Log in to the electronic prescribing systems, log off, and do not interact with the system for a period of inactivity defined.</t>
  </si>
  <si>
    <t>Application level authentication disabled.</t>
  </si>
  <si>
    <t>A period of inactivity has been identified in the system.</t>
  </si>
  <si>
    <t>TC_PRES_AA_017</t>
  </si>
  <si>
    <t>TC_PRES_AA_018</t>
  </si>
  <si>
    <t>TC_PRES_AA_019</t>
  </si>
  <si>
    <t>TC_PRES_AA_020</t>
  </si>
  <si>
    <t>TC_PRES_AA_021</t>
  </si>
  <si>
    <t>TC_PRES_AA_022</t>
  </si>
  <si>
    <t>TC_PRES_AA_023</t>
  </si>
  <si>
    <t>TC_PRES_CRY_001</t>
  </si>
  <si>
    <t>TC_PRES_CRY_002</t>
  </si>
  <si>
    <t>TC_PRES_CRY_003</t>
  </si>
  <si>
    <t>TC_PRES_CRY_004</t>
  </si>
  <si>
    <t>TC_PRES_CRY_005</t>
  </si>
  <si>
    <t>TC_PRES_CRY_006</t>
  </si>
  <si>
    <t>PS - Crypto - Open PDS</t>
  </si>
  <si>
    <t>PRES-710</t>
  </si>
  <si>
    <t>Medication Chart exists.
PDS Available.</t>
  </si>
  <si>
    <t>Cease Med Chart - Notification to PDS.</t>
  </si>
  <si>
    <t>Medication chart with several electronic prescriptions.</t>
  </si>
  <si>
    <t>The prescribing system asserts the organisation identity to the PDS.</t>
  </si>
  <si>
    <t xml:space="preserve">Electronic Prescription - Check Authorised Reference Number
</t>
  </si>
  <si>
    <t xml:space="preserve">Electronic prescriptions for each state.
</t>
  </si>
  <si>
    <t>Electronic prescriptions created - Includes the field(s) specified.</t>
  </si>
  <si>
    <t>Prescriber specialist qualification included in electronic prescription.</t>
  </si>
  <si>
    <t>Prescriber qualification included in electronic prescription.</t>
  </si>
  <si>
    <t>Electronic prescription created with specified details.</t>
  </si>
  <si>
    <t xml:space="preserve">The system retains the DSPID which references the electronic prescription in the PDS. </t>
  </si>
  <si>
    <t xml:space="preserve">IHI included in an electronic prescription.
 </t>
  </si>
  <si>
    <t>Electronic prescription test data including a valid IHI.</t>
  </si>
  <si>
    <t xml:space="preserve">Submit an electronic prescription to PDS.
Abort submission of the electronic prescription prior to acknowledgement of receipt. </t>
  </si>
  <si>
    <t xml:space="preserve">Prescription details present in the prescribing System and prepared for Submission. 
PDS Available / Unavailable
</t>
  </si>
  <si>
    <r>
      <t>ASLR assisted registration form is populated with the same data that is in the Prescribing System and</t>
    </r>
    <r>
      <rPr>
        <b/>
        <sz val="11"/>
        <rFont val="Calibri"/>
        <family val="2"/>
        <scheme val="minor"/>
      </rPr>
      <t xml:space="preserve"> only</t>
    </r>
    <r>
      <rPr>
        <sz val="11"/>
        <rFont val="Calibri"/>
        <family val="2"/>
        <scheme val="minor"/>
      </rPr>
      <t xml:space="preserve"> sends the following SoC's information to the ASLR: 
- IHI number 
- Family name
- Given names
- Date of birth
- Gender
- Medicare card number and IRN 
- DVA number 
- Residential address (optional for software to support)
</t>
    </r>
  </si>
  <si>
    <r>
      <t>The prescribing system allows a carer to be registered in the patient’s ASL.
The prescribing system</t>
    </r>
    <r>
      <rPr>
        <b/>
        <sz val="11"/>
        <rFont val="Calibri"/>
        <family val="2"/>
        <scheme val="minor"/>
      </rPr>
      <t xml:space="preserve"> only</t>
    </r>
    <r>
      <rPr>
        <sz val="11"/>
        <rFont val="Calibri"/>
        <family val="2"/>
        <scheme val="minor"/>
      </rPr>
      <t xml:space="preserve"> sends the following carer's information to the ASLR: 
Mandatory: 
- Family name 
Optional:
- Given names
- Address 
- Relationship to SoC</t>
    </r>
  </si>
  <si>
    <t xml:space="preserve">PDS notified that the chart is ceased and that all electronic prescriptions on the chart are ceased. </t>
  </si>
  <si>
    <t>Associated Test Case - Include an Invalid IHI that has failed validation.</t>
  </si>
  <si>
    <t>Associated Test Case - Include a validated IHI in an electronic prescription.</t>
  </si>
  <si>
    <t>Associated Test Case - Include an unvalidated IHI in an electronic prescription (HI Service not available)</t>
  </si>
  <si>
    <t xml:space="preserve">Unvalidated IHI cannot be included in an electronic prescription - cannot send with IHI failed validation.
 </t>
  </si>
  <si>
    <t>TC_PRES_SM_027</t>
  </si>
  <si>
    <t>TC_PRES_PR_004</t>
  </si>
  <si>
    <t>Associated Test Case - Prescribing System User queries the HI Service</t>
  </si>
  <si>
    <t>Locally stored IHI data - Active and Verified</t>
  </si>
  <si>
    <t>Locally stored IHI details with status NOT Active and Verified:
- Inactive
- Deceased, Provisional etc.</t>
  </si>
  <si>
    <t>locally stored IHI details with status NOT Active and Verified:
- Inactive
- Deceased, Provisional etc.</t>
  </si>
  <si>
    <t>PRES-955</t>
  </si>
  <si>
    <t xml:space="preserve">The prescribing system allows an agent to be registered in the patient’s ASL.
The prescribing system sends the following agent’s information to the ASLR: 
Mandatory: 
- Family name 
Optional:
- Given names 
- Address 
- Relationship to SoC
</t>
  </si>
  <si>
    <t>PRES-362</t>
  </si>
  <si>
    <t>Healthcare provider user.
SoC ASL as required. 
Prescriptions send statuses as required:
- the prescription will be sent directly to a dispenser and must not be sent to an ASL</t>
  </si>
  <si>
    <t xml:space="preserve">Healthcare provider user.
SoC ASL as required. 
Prescriptions send statuses as required:
- the patient consents to the prescription being added to the ASL
- there is no consent one way or the other (i.e. no details included) 
</t>
  </si>
  <si>
    <t>Create several electronic prescriptions.
Submit to PDS.</t>
  </si>
  <si>
    <t>The system only allows for ONE item per creation.
Multiple Items result in multiple electronic prescription items.</t>
  </si>
  <si>
    <t>Print medication chart - several line items.</t>
  </si>
  <si>
    <t>TC_PRES_CRY_007</t>
  </si>
  <si>
    <t>Create an electronic prescription - SNOMED codeable value.</t>
  </si>
  <si>
    <t xml:space="preserve">Create several electronic prescriptions.
</t>
  </si>
  <si>
    <t>Create an electronic prescription with a flag  'urgent supply' -Submit.</t>
  </si>
  <si>
    <t>View the electronic prescription information from Prescribing System.</t>
  </si>
  <si>
    <t xml:space="preserve">Create an electronic prescription with / without Reason for prescribe (clinical indication).
</t>
  </si>
  <si>
    <t xml:space="preserve">Include Reason for prescribe (clinical indication) as a SNOMED CT-AU Coded Value
</t>
  </si>
  <si>
    <t xml:space="preserve">Check Minimum interval between repeats details for appropriate state(s). 
</t>
  </si>
  <si>
    <t>Electronic Prescription - Name of the pharmacy for dispense.</t>
  </si>
  <si>
    <t>Electronic Prescription - Check Prescriber qualification.</t>
  </si>
  <si>
    <t>Electronic Prescription - Check Prescriber specialist qualification.</t>
  </si>
  <si>
    <t>TC_IHI_PR_004</t>
  </si>
  <si>
    <t>Inspect asset information at rest.</t>
  </si>
  <si>
    <t>Inspect the data in transit between Prescribing System and PDS.</t>
  </si>
  <si>
    <t>First log-in after service or password update - No previous password breach</t>
  </si>
  <si>
    <t>Password set by the user - Previous Breach</t>
  </si>
  <si>
    <t>Password set by the user - No previous password breach</t>
  </si>
  <si>
    <t>Check stored passwords.</t>
  </si>
  <si>
    <t>Transacting with ASLR - Conforming product(s) not operating.</t>
  </si>
  <si>
    <t>System uses authentication parameters - Option 3 of requirements.</t>
  </si>
  <si>
    <t>System uses authentication parameters - Option 2 of requirements.</t>
  </si>
  <si>
    <t>System uses authentication parameters - Option 1 of requirements.</t>
  </si>
  <si>
    <t>PS - Crypto</t>
  </si>
  <si>
    <t>PS - Crypto - Med Chart Open PDS</t>
  </si>
  <si>
    <t>PS - Crypto - Med Chart Direct PDS</t>
  </si>
  <si>
    <t>PS - Crypto - Direct PDS</t>
  </si>
  <si>
    <t xml:space="preserve">Cancel the electronic prescription - Locked
 </t>
  </si>
  <si>
    <t xml:space="preserve">Cancel the electronic prescription - Dispensed
 </t>
  </si>
  <si>
    <t xml:space="preserve">Cancel the electronic prescription - Disabled
 </t>
  </si>
  <si>
    <r>
      <t xml:space="preserve">The user receives an indication that the cancellation is unsuccessful because the electronic prescription has been disabled.
The electronic prescription is not cancelled in PDS.
The electronic prescription is not cancelled in Prescribing System.
</t>
    </r>
    <r>
      <rPr>
        <i/>
        <sz val="11"/>
        <rFont val="Calibri"/>
        <family val="2"/>
        <scheme val="minor"/>
      </rPr>
      <t xml:space="preserve">
</t>
    </r>
  </si>
  <si>
    <t xml:space="preserve">Prescription details present in the prescribing System and prepared for Submission. 
Prescription has repeats.
PDS Available
</t>
  </si>
  <si>
    <t xml:space="preserve">Submit an electronic prescription with repeats to PDS.
See the acknowledgement of receipt.
Cancel the electronic prescription.
 </t>
  </si>
  <si>
    <r>
      <t xml:space="preserve">The electronic prescription is cancelled.
Repeats are cancelled.
</t>
    </r>
    <r>
      <rPr>
        <i/>
        <sz val="11"/>
        <rFont val="Calibri"/>
        <family val="2"/>
        <scheme val="minor"/>
      </rPr>
      <t xml:space="preserve">Note: The cancelled electronic prescription cannot be dispensed.
</t>
    </r>
    <r>
      <rPr>
        <i/>
        <sz val="11"/>
        <color rgb="FFFF0000"/>
        <rFont val="Calibri"/>
        <family val="2"/>
        <scheme val="minor"/>
      </rPr>
      <t xml:space="preserve">
</t>
    </r>
  </si>
  <si>
    <t>Prescription with repeats test data
Authorised prescriber user account</t>
  </si>
  <si>
    <t>TC_PRES_SM_029</t>
  </si>
  <si>
    <t>TC_PRES_SM_030</t>
  </si>
  <si>
    <t xml:space="preserve">Cancel the electronic prescription - PDS Unavailable
 </t>
  </si>
  <si>
    <t>TC_PRES_AA_024</t>
  </si>
  <si>
    <t xml:space="preserve">User and password Security Model established:
- User Time Out
</t>
  </si>
  <si>
    <t>User is logged in but the period of inactivity expires as set by the healthcare organisation</t>
  </si>
  <si>
    <t xml:space="preserve">User(s)in the system for use. </t>
  </si>
  <si>
    <t>User is logged in but the period of inactivity expires as set by the software vendor</t>
  </si>
  <si>
    <t>User is logged in but the period of inactivity expires as set by the healthcare organisation.</t>
  </si>
  <si>
    <t>National Clinical Terminology Service</t>
  </si>
  <si>
    <t xml:space="preserve"> NCTS</t>
  </si>
  <si>
    <t xml:space="preserve">ASLR available 
Registration for ASLR details in progress
SoC's IHI has a status of "Active" and "Verified" 
</t>
  </si>
  <si>
    <t xml:space="preserve">The prescribing system displays a checkbox (or similar) , option to specify that 'Electronic Prescription will be retained by the pharmacy and will not be sent to the ASL.'
</t>
  </si>
  <si>
    <t>The prescribing system displays a checkbox (or similar) , option to specify that 'Electronic Prescription will be retained by the pharmacy and will not be sent to the ASL.'
The checkbox is defaulted to 'off'</t>
  </si>
  <si>
    <r>
      <t xml:space="preserve">System cannot interact with PDS.
</t>
    </r>
    <r>
      <rPr>
        <i/>
        <sz val="11"/>
        <rFont val="Calibri"/>
        <family val="2"/>
        <scheme val="minor"/>
      </rPr>
      <t xml:space="preserve">Note: Appropriate message should indicate non-interaction with the PDS while product(s) are non-operational. </t>
    </r>
  </si>
  <si>
    <t>IHI can be included in ASL registration. Includes resolved Active and Verified IHI.</t>
  </si>
  <si>
    <t>IHI can be included in ASL registration update. Includes resolved Active and verified IHI.</t>
  </si>
  <si>
    <t>IHI with status NOT Active and Verified -IHI cannot be included in ASL registration , not included in registration.</t>
  </si>
  <si>
    <t>IHI details NOT checked with the HI service.</t>
  </si>
  <si>
    <r>
      <rPr>
        <sz val="11"/>
        <color rgb="FF002060"/>
        <rFont val="Calibri"/>
        <family val="2"/>
        <scheme val="minor"/>
      </rPr>
      <t>CONDITION: Solution comprises of multiple products.</t>
    </r>
    <r>
      <rPr>
        <sz val="11"/>
        <rFont val="Calibri"/>
        <family val="2"/>
        <scheme val="minor"/>
      </rPr>
      <t xml:space="preserve">
Transacting with ASLR - Conforming product(s) not operating.
</t>
    </r>
    <r>
      <rPr>
        <i/>
        <sz val="11"/>
        <rFont val="Calibri"/>
        <family val="2"/>
        <scheme val="minor"/>
      </rPr>
      <t xml:space="preserve">Note: Full system configuration includes ALL conforming products in working operation as the system solution. Interaction with ASLR to be prevented should ANY conforming product in this configuration be non-operational.  </t>
    </r>
    <r>
      <rPr>
        <sz val="11"/>
        <rFont val="Calibri"/>
        <family val="2"/>
        <scheme val="minor"/>
      </rPr>
      <t xml:space="preserve"> 
</t>
    </r>
  </si>
  <si>
    <r>
      <rPr>
        <sz val="11"/>
        <color rgb="FF002060"/>
        <rFont val="Calibri"/>
        <family val="2"/>
        <scheme val="minor"/>
      </rPr>
      <t>CONDITION: Solution comprises of multiple products.</t>
    </r>
    <r>
      <rPr>
        <sz val="11"/>
        <rFont val="Calibri"/>
        <family val="2"/>
        <scheme val="minor"/>
      </rPr>
      <t xml:space="preserve">
Transacting with PDS - Conforming product(s) not operating.
</t>
    </r>
    <r>
      <rPr>
        <i/>
        <sz val="11"/>
        <rFont val="Calibri"/>
        <family val="2"/>
        <scheme val="minor"/>
      </rPr>
      <t xml:space="preserve">Note: Full system configuration includes ALL conforming products in working operation as the system solution. Interaction with PDS to be prevented should ANY conforming product in this configuration be non-operational.  </t>
    </r>
    <r>
      <rPr>
        <sz val="11"/>
        <rFont val="Calibri"/>
        <family val="2"/>
        <scheme val="minor"/>
      </rPr>
      <t xml:space="preserve"> 
</t>
    </r>
  </si>
  <si>
    <r>
      <t xml:space="preserve">System cannot interact with ASLR.
</t>
    </r>
    <r>
      <rPr>
        <i/>
        <sz val="11"/>
        <rFont val="Calibri"/>
        <family val="2"/>
        <scheme val="minor"/>
      </rPr>
      <t xml:space="preserve">Note: Appropriate message should indicate non-interaction with the ASLR while product(s) are non-operational. </t>
    </r>
  </si>
  <si>
    <t xml:space="preserve">Appropriate System software products.
</t>
  </si>
  <si>
    <r>
      <t xml:space="preserve">CONDITION: System provides ASL viewing capability.
</t>
    </r>
    <r>
      <rPr>
        <sz val="11"/>
        <rFont val="Calibri"/>
        <family val="2"/>
        <scheme val="minor"/>
      </rPr>
      <t>Check the audit log of ASL viewing.</t>
    </r>
  </si>
  <si>
    <t xml:space="preserve">Prescribing System user can query the IHI service - Incorporating tests TC_DISP_PR_001 to 003 in order to include a valid IHI for electronic prescription purposes ('active' and 'verified'). Resolved and updated as valid to be included in electronic prescriptions. Those otherwise to be precluded from inclusion. 
</t>
  </si>
  <si>
    <t>Evidence of Prescription in electronic form</t>
  </si>
  <si>
    <t>Authorisation and Cryptography - Open PDS</t>
  </si>
  <si>
    <t>Authorisation and Cryptography - Direct PDS</t>
  </si>
  <si>
    <t>Provide Assisted Registration for an Active Script List - Open PDS</t>
  </si>
  <si>
    <t>Utilising an Active Script List - Open PDS</t>
  </si>
  <si>
    <r>
      <rPr>
        <b/>
        <sz val="11"/>
        <rFont val="Calibri"/>
        <family val="2"/>
        <scheme val="minor"/>
      </rPr>
      <t>Authorisation and Cryptography - Open PDS</t>
    </r>
    <r>
      <rPr>
        <sz val="11"/>
        <rFont val="Calibri"/>
        <family val="2"/>
        <scheme val="minor"/>
      </rPr>
      <t xml:space="preserve">
Demonstrate that the prescriber authorisation and security aspects:
1. Enables appropriate log in and Authenticate to Prescribing System
2. Satisfies the required cryptographic requirements for a prescribing system
</t>
    </r>
  </si>
  <si>
    <t xml:space="preserve">1. Authorised Prescriber user account 
2. Prescribing System with set-up
</t>
  </si>
  <si>
    <t>User Authorisation</t>
  </si>
  <si>
    <t>PRES-1
PRES-2
PRES-3
PRES-4
PRES-5
PRES-955
PRES-931
PRES-937
PRES-940
PRES-6
PRES-8
PRES-7
PRES-11</t>
  </si>
  <si>
    <t xml:space="preserve">Cryptography
</t>
  </si>
  <si>
    <t>TC_PRES_CRY_001 &amp; 002
TC_PRES_CRY_003
TC_PRES_CRY_004
TC_PRES_CRY_005
TC_PRES_CRY_006
TC_PRES_CRY_007</t>
  </si>
  <si>
    <t>PRES-81
PRES-25
PRES-26
PRES-27
PRES-938
PRES-939</t>
  </si>
  <si>
    <t>Cryptographic requirements for prescribing systems</t>
  </si>
  <si>
    <r>
      <rPr>
        <b/>
        <sz val="11"/>
        <rFont val="Calibri"/>
        <family val="2"/>
        <scheme val="minor"/>
      </rPr>
      <t>Authorisation and Cryptography - Direct PDS</t>
    </r>
    <r>
      <rPr>
        <sz val="11"/>
        <rFont val="Calibri"/>
        <family val="2"/>
        <scheme val="minor"/>
      </rPr>
      <t xml:space="preserve">
Demonstrate that the prescriber authorisation and security aspects:
1. Enables appropriate log in and Authenticate to Prescribing System
2. Satisfies the required cryptographic requirements for a prescribing system
</t>
    </r>
  </si>
  <si>
    <t>TC_PRES_AA_001A, B or C
TC_PRES_AA_002 &amp; 003
TC_PRES_AA_004
TC_PRES_AA_006
TC_PRES_AA_007, 008 or 009
TC_PRES_AA_015
TC_PRES_AA_018
TC_PRES_AA_019 &amp; 020
TC_PRES_AA_021 to 024
TC_PRES_AA_010 &amp; 011
TC_PRES_AA_014
TC_PRES_AA_012 &amp; 013</t>
  </si>
  <si>
    <t>PRES-1
PRES-2
PRES-3
PRES-4A
PRES-5
PRES-955
PRES-931
PRES-937
PRES-940
PRES-6
PRES-8
PRES-7</t>
  </si>
  <si>
    <t xml:space="preserve">PRES-27
</t>
  </si>
  <si>
    <t>TC_PRES_US_001 &amp; 002
TC_PRES_US_003</t>
  </si>
  <si>
    <t>PRES-11
PRES-12</t>
  </si>
  <si>
    <t xml:space="preserve">TC_PRES_AA_001A, B or C
TC_PRES_AA_016
</t>
  </si>
  <si>
    <t>PRES-1
PRES-95</t>
  </si>
  <si>
    <t>Enter Electronic prescription information 
(The prescription is not a confirmation of a verbal authority for urgent case/ supply)
Electronic prescription is displayed and obtained a final approval from the prescriber prior to finalising the prescription for transmission. 
* - Med Chart Only</t>
  </si>
  <si>
    <t>TC_PRES_US_006
TC_PRES_US_007
TC_PRES_SM_012
TC_PRES_SM_013</t>
  </si>
  <si>
    <t>PRES-15
PRES-16
PRES-28
PRES-30</t>
  </si>
  <si>
    <t>TC_PRES_SM_014
TC_PRES_SM_015 to 017
TC_PRES_SM_018*
TC_PRES_SM_026
TC_PRES_SM_027*</t>
  </si>
  <si>
    <t>PRES-31
PRES-32
PRES-33*
PRES-36
PRES-37*</t>
  </si>
  <si>
    <t>PDS acknowledges receipt of the electronic prescription. 
* - Open PDS Only (N/A for Med Chart)</t>
  </si>
  <si>
    <t xml:space="preserve">Print Evidence of Prescription (including the Token) in paper form and/or transmit Evidence of Prescription (including the Token) to an electronic address of SoC or Agent.
* - Open PDS Only (N/A for Med Chart)
</t>
  </si>
  <si>
    <t>Audit record created 
* - Med Chart Only</t>
  </si>
  <si>
    <t>TC_PRES_US_001 &amp; 002*
TC_PRES_US_003</t>
  </si>
  <si>
    <t>PRES-11*
PRES-12</t>
  </si>
  <si>
    <t>If the Open Prescription Delivery Service is unavailable or unreachable, electronic prescribing functionality is disabled.
* - Med Chart Only</t>
  </si>
  <si>
    <t>Enter Electronic prescription information with the flag 'Urgent Supply'
(The prescription is a confirmation of a verbal authority for urgent case/ supply)
Electronic prescription is displayed and obtained a final approval from the prescriber prior to finalising the prescription for transmission. 
* - Open PDS Only (N/A for Med Cart)</t>
  </si>
  <si>
    <t>TC_PRES_SM_014
TC_PRES_SM_015 to 017
TC_PRES_SM_018*</t>
  </si>
  <si>
    <t xml:space="preserve">PRES-31
PRES-32
PRES-33*
</t>
  </si>
  <si>
    <t xml:space="preserve">Print Evidence of Prescription (including the Token) in paper form and/or transmit Evidence of Prescription (including the Token) to Dispenser
The system does not generate a token that is passed to the Subject of Care (electronically)
* - Open PDS Only (N/A for Med Chart)
</t>
  </si>
  <si>
    <t xml:space="preserve">Print Evidence of Prescription (including the Token) in paper form and/or transmit Evidence of Prescription (including the Token) to an electronic address of SoC or Agent
* - Open PDS Only (N/A for Med Chart)
</t>
  </si>
  <si>
    <r>
      <rPr>
        <b/>
        <sz val="11"/>
        <rFont val="Calibri"/>
        <family val="2"/>
        <scheme val="minor"/>
      </rPr>
      <t>Provide Assisted Registration for an Active Script List - Open PDS</t>
    </r>
    <r>
      <rPr>
        <sz val="11"/>
        <rFont val="Calibri"/>
        <family val="2"/>
        <scheme val="minor"/>
      </rPr>
      <t xml:space="preserve">
Demonstrate that the prescribing system can:
1. Register SoC for an Active Script List
</t>
    </r>
  </si>
  <si>
    <t xml:space="preserve">TC_PRES_REG_001
TC_PRES_REG_007
TC_PRES_REG_008
TC_PRES_REG_009 &amp; 010
TC_PRES_REG_011
TC_PRES_REG_012
TC_PRES_REG_013
TC_PRES_REG_021 &amp; 023
</t>
  </si>
  <si>
    <t xml:space="preserve">PRES-205 
PRES-210
PRES-215
PRES-220
PRES-225
PRES-230
PRES-235
PRES-255
</t>
  </si>
  <si>
    <t>PRES-240
PRES-245
PRES-250</t>
  </si>
  <si>
    <r>
      <rPr>
        <b/>
        <sz val="11"/>
        <rFont val="Calibri"/>
        <family val="2"/>
        <scheme val="minor"/>
      </rPr>
      <t>Utilising an Active Script List - Open PDS</t>
    </r>
    <r>
      <rPr>
        <sz val="11"/>
        <rFont val="Calibri"/>
        <family val="2"/>
        <scheme val="minor"/>
      </rPr>
      <t xml:space="preserve">
Provide electronic prescription functionality with an Active Script List. 
Demonstrate that the prescribing system can:
1. View electronic prescriptions in an Active Script List.
2. Provide electronic prescription functionality with an ASL
3. Complete ASL details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</si>
  <si>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TC_PRES_PRS_001 &amp; 002
TC_PRES_PRS_003 &amp; 004
TC_PRES_PRS_005 to 006
TC_PRES_PRS_007
TC_PRES_PRS_008
TC_PRES_PRS_009</t>
  </si>
  <si>
    <t>PRES-345
PRES-345A
PRES-360
PRES-362
PRES-365
PRES-390</t>
  </si>
  <si>
    <t xml:space="preserve">TC_PRES_AUD_007
</t>
  </si>
  <si>
    <t xml:space="preserve">PRES-1
PRES-95
</t>
  </si>
  <si>
    <t>TC_PRES_CO_001
TC_PRES_CO_002
TC_PRES_CO_009 &amp; 010
TC_PRES_CO_011 to 015
TC_PRES_CO_016
TC_PRES_CO_019
TC_PRES_CO_020
TC_PRES_CO_021
TC_PRES_CO_022
TC_PRES_CO_023
TC_PRES_CO_024
TC_PRES_CO_025
TC_PRES_CO_028*
TC_PRES_MO_001
TC_PRES_MO_002 to 005
TC_PRES_SM_001 &amp; 002
TC_PRES_SM_003
TC_PRES_AA_012 &amp; 013</t>
  </si>
  <si>
    <t xml:space="preserve">PRES-17
PRES-17A
PRES-18
PRES-18A
PRES-18B
PRES-19A
PRES-20
PRES-21
PRES-21A
PRES-22
PRES-49
PRES-53
PRES-62*
PRES-40
PRES-41
PRES-23
PRES-24
PRES-7 </t>
  </si>
  <si>
    <t xml:space="preserve">Create a 'Direct' electronic prescription
Electronic prescription is displayed and obtained a final approval from the prescriber prior to finalising the prescription for transmission. 
* - Med Chart Only
</t>
  </si>
  <si>
    <t xml:space="preserve">TC_PRES_US_008
</t>
  </si>
  <si>
    <t xml:space="preserve">PRES-16
</t>
  </si>
  <si>
    <t>PDS acknowledges receipt of the electronic prescription. 
* - Med Chart Only</t>
  </si>
  <si>
    <t>TC_PRES_AUD_001
TC_PRES_AUD_002
TC_PRES_AUD_003
TC_PRES_AUD_004 &amp; 005</t>
  </si>
  <si>
    <t>PRES-9
PRES-10
PRES-38
PRES-39</t>
  </si>
  <si>
    <t>Create a paper prescription to replace the token based electronic prescription
* - Open PDS Only (N/A for Med Chart)</t>
  </si>
  <si>
    <r>
      <rPr>
        <b/>
        <sz val="11"/>
        <rFont val="Calibri"/>
        <family val="2"/>
        <scheme val="minor"/>
      </rPr>
      <t>Change a token based electronic prescription after submitting to Open PDS</t>
    </r>
    <r>
      <rPr>
        <sz val="11"/>
        <rFont val="Calibri"/>
        <family val="2"/>
        <scheme val="minor"/>
      </rPr>
      <t xml:space="preserve">
A prescriber can change a token based electronic prescription after submitting to PDS successfully
Demonstrate that the prescriber can:
1. Log in and Authenticate to Prescribing System
2. Change a token based electronic prescription after the token based electronic prescription submitted to PDS
3. Communicate with the Open PDS as changing electronic prescription
4. Send updated Evidence of Prescription (including the token) to SoC/Agent in paper form or electronically
5. Complete electronic prescription changes with all details audited.
</t>
    </r>
    <r>
      <rPr>
        <i/>
        <sz val="11"/>
        <rFont val="Calibri"/>
        <family val="2"/>
        <scheme val="minor"/>
      </rPr>
      <t xml:space="preserve">
Note: Please use the test data in  "Electronic Prescribing  - Conformance Test Data - Prescriptions".  The system should be able to create prescriptions for various types of medications, repeat, PBS, RPBS and Private prescription etc.</t>
    </r>
  </si>
  <si>
    <t>TC_PRES_MO_002 to 005
TC_PRES_US_007
TC_PRES_US_006
TC_PRES_SM_012
TC_PRES_SM_013
TC_PRES_CO_028</t>
  </si>
  <si>
    <t>PRES-41
PRES-16
PRES-15
PRES-28
PRES-30
PRES-62</t>
  </si>
  <si>
    <t xml:space="preserve">TC_PRES_SM_014
TC_PRES_SM_015 to 017
</t>
  </si>
  <si>
    <t>Print Evidence of Prescription (including the Token) in paper form and/or transmit Evidence of Prescription (including the Token) to an electronic address of SoC or Agent
* - Open PDS Only (N/A for Med Chart)</t>
  </si>
  <si>
    <t xml:space="preserve">TC_PRES_AUD_002
TC_PRES_SM_001 &amp; 002
TC_PRES_AUD_003
</t>
  </si>
  <si>
    <r>
      <rPr>
        <b/>
        <sz val="11"/>
        <rFont val="Calibri"/>
        <family val="2"/>
        <scheme val="minor"/>
      </rPr>
      <t>Change a 'Direct' electronic prescription (after the prescription has been submitted to PDS</t>
    </r>
    <r>
      <rPr>
        <sz val="11"/>
        <rFont val="Calibri"/>
        <family val="2"/>
        <scheme val="minor"/>
      </rPr>
      <t xml:space="preserve">
A prescriber can change a 'Direct' electronic prescription successfully
Demonstrate that the prescriber can:
1. Log in and Authenticate to Prescribing System
2. Change a 'Direct' electronic prescription
3. Communicate with the Direct PDS as changing electronic prescription
4. Complete electronic prescription changes with all details audited.</t>
    </r>
  </si>
  <si>
    <t xml:space="preserve">TC_PRES_AA_001A, B or C
</t>
  </si>
  <si>
    <t xml:space="preserve">PRES-1
</t>
  </si>
  <si>
    <t xml:space="preserve">TC_PRES_MO_002 to 005
TC_PRES_US_008
</t>
  </si>
  <si>
    <t xml:space="preserve">PRES-41
PRES-16
</t>
  </si>
  <si>
    <t xml:space="preserve">PRES-1
</t>
  </si>
  <si>
    <t>TC_PRES_CO_001
TC_PRES_CO_002
TC_PRES_CO_009 &amp; 010
TC_PRES_CO_011 to 015
TC_PRES_CO_016
TC_PRES_CO_017 &amp; 018
TC_PRES_CO_020
TC_PRES_CO_021
TC_PRES_CO_023
TC_PRES_CO_024
TC_PRES_CO_025
TC_PRES_CO_026</t>
  </si>
  <si>
    <t>PRES-17
PRES-17A
PRES-18
PRES-18A
PRES-18B
PRES-19
PRES-20
PRES-21
PRES-22
PRES-49
PRES-53
PRES-56</t>
  </si>
  <si>
    <t>TC_PRES_CO_001
TC_PRES_CO_002
TC_PRES_CO_009 &amp; 010
TC_PRES_CO_011 to 015
TC_PRES_CO_016
TC_PRES_CO_019
TC_PRES_CO_020
TC_PRES_CO_021
TC_PRES_CO_023
TC_PRES_CO_024
TC_PRES_CO_025</t>
  </si>
  <si>
    <t xml:space="preserve">PRES-17
PRES-17A
PRES-18
PRES-18A
PRES-18B
PRES-19A
PRES-20
PRES-21
PRES-22
PRES-49
PRES-53
</t>
  </si>
  <si>
    <r>
      <rPr>
        <b/>
        <sz val="11"/>
        <rFont val="Calibri"/>
        <family val="2"/>
        <scheme val="minor"/>
      </rPr>
      <t>Cancel a token based electronic prescription after submitting to Open PDS</t>
    </r>
    <r>
      <rPr>
        <sz val="11"/>
        <rFont val="Calibri"/>
        <family val="2"/>
        <scheme val="minor"/>
      </rPr>
      <t xml:space="preserve">
A prescriber can cancel a token based electronic prescription after submitting to PDS successfully
Demonstrate that the prescriber can:
1. Log in and Authenticate to Prescribing System
2. Cancel a token based electronic prescription after the token based electronic prescription submitted to PDS
3. Communicate with the Open PDS as cancelling electronic prescription
4. Complete electronic prescription cancellation with all details audited.
</t>
    </r>
    <r>
      <rPr>
        <i/>
        <sz val="11"/>
        <rFont val="Calibri"/>
        <family val="2"/>
        <scheme val="minor"/>
      </rPr>
      <t>Note: Please use the test data in  "Electronic Prescribing  - Conformance Test Data - Prescriptions".  The system should be able to create prescriptions for various types of medications, repeat, PBS, RPBS and Private prescription etc.</t>
    </r>
    <r>
      <rPr>
        <sz val="11"/>
        <rFont val="Calibri"/>
        <family val="2"/>
        <scheme val="minor"/>
      </rPr>
      <t xml:space="preserve">
</t>
    </r>
  </si>
  <si>
    <t xml:space="preserve">TC_PRES_SM_019 to 024
TC_PRES_SM_025
</t>
  </si>
  <si>
    <t>PRES-1</t>
  </si>
  <si>
    <t xml:space="preserve">TC_PRES_PR_001 to 004
</t>
  </si>
  <si>
    <t>Active and Verified IHI</t>
  </si>
  <si>
    <t xml:space="preserve">TC_PRES_CO_005 &amp; 006
</t>
  </si>
  <si>
    <t xml:space="preserve">Include Active and Verified IHI in electronic prescriptions. 
</t>
  </si>
  <si>
    <t>Send Electronic Prescription</t>
  </si>
  <si>
    <t xml:space="preserve">TC_PRES_SM_004 to 007
</t>
  </si>
  <si>
    <t xml:space="preserve">PRES-70A
</t>
  </si>
  <si>
    <t>Conformance to UC.330 - Send Electronic Prescriptions.</t>
  </si>
  <si>
    <t xml:space="preserve">Active and Verified IHI - ASLR </t>
  </si>
  <si>
    <t>TC_PRES_REG_002 to 006</t>
  </si>
  <si>
    <t xml:space="preserve">Register for Active Script List - Verify IHI
</t>
  </si>
  <si>
    <t xml:space="preserve">TC_PRES_SM_008 to 011
</t>
  </si>
  <si>
    <t xml:space="preserve">PRES-71
</t>
  </si>
  <si>
    <t>Generate an electronic prescription - Audit</t>
  </si>
  <si>
    <t>Do not interact with the system for a period of inactivity defined.</t>
  </si>
  <si>
    <t>Approve the information and send the prescription to PDS</t>
  </si>
  <si>
    <t xml:space="preserve">Check Authorisation Reference Number - as presented per state(s)
</t>
  </si>
  <si>
    <t xml:space="preserve">TC_PRES_AA_001A, B or C
TC_PRES_AA_016  &amp; 017
</t>
  </si>
  <si>
    <t>TC_PRES_AA_001A, B or C</t>
  </si>
  <si>
    <t>TC_PRES_REG_014 &amp; 015
TC_PRES_REG_016
TC_PRES_REG_017 to 020</t>
  </si>
  <si>
    <r>
      <rPr>
        <sz val="11"/>
        <color rgb="FF002060"/>
        <rFont val="Calibri"/>
        <family val="2"/>
        <scheme val="minor"/>
      </rPr>
      <t>CONDITION: Electronic Prescription is not in ACT</t>
    </r>
    <r>
      <rPr>
        <sz val="11"/>
        <rFont val="Calibri"/>
        <family val="2"/>
        <scheme val="minor"/>
      </rPr>
      <t xml:space="preserve">
Electronic Prescription - Check Prescriber specialist qualification.</t>
    </r>
  </si>
  <si>
    <t xml:space="preserve">Unvalidated IHI can be included in an electronic prescription when HI service is unavailable.
 </t>
  </si>
  <si>
    <r>
      <t xml:space="preserve">PRIORITY
</t>
    </r>
    <r>
      <rPr>
        <sz val="8"/>
        <rFont val="Calibri"/>
        <family val="2"/>
        <scheme val="minor"/>
      </rPr>
      <t>(Mandatory, Optional, Recommended, Conditional)</t>
    </r>
  </si>
  <si>
    <t>Request electronic prescription cancellation - Unsuccessful</t>
  </si>
  <si>
    <t>Test Cases  taken from specified requirements for Conformance Requirements Specification:
Section 3.1. Prescribing Systems: 
Sub-Sections:
- User Selection
- Patient records
- Composition
- Finalisation
- Modification
- Submission</t>
  </si>
  <si>
    <t>Test Cases  taken from specified requirements for Conformance Requirements Specification:
Section 3.1. Prescribing Systems: 
Sub-Sections:
- ASLR Assisted Registration
- ASLR Viewing
- ASLR Prescribing</t>
  </si>
  <si>
    <t>Test Cases  taken from specified requirements for Conformance Requirements Specification:
Section 3.1. Prescribing Systems: 
Sub-Sections:
- Cryptography</t>
  </si>
  <si>
    <t xml:space="preserve">PS - Crypto
</t>
  </si>
  <si>
    <t>Test Summary Report: 
Full name: Test Summary Report
Objective: This worksheet has 2 parts:
Part 1 - Enter full development details for your organisation and the software being tested.
Part 2 - Select 'Yes' for the appropriate testing for your prescribing system: 
- Open PDS 
- Open PDS Medication Chart
- Direct PDS
- Direct PDS Medication Chart 
All results of the testing will be automatically calculated. 
If the tester selects a TEST RESULT of N/A for one or more mandatory test cases - a warning will be displayed on the TSR page, because the only appropriate results for a mandatory test case are Pass or Fail.</t>
  </si>
  <si>
    <r>
      <t xml:space="preserve">Use of Healthcare Identifiers in Health Software Systems - HI Document ID: DH-3360:2020: v4.0
UC.010 - Register patient
UC.015 - Update patient health record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</si>
  <si>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
    </r>
  </si>
  <si>
    <r>
      <t xml:space="preserve">Use of Healthcare Identifiers in Health Software Systems - HI Document ID: DH-3360:2020: v4.0
UC.330 - Send patient health information electronically.
</t>
    </r>
    <r>
      <rPr>
        <b/>
        <sz val="11"/>
        <rFont val="Calibri"/>
        <family val="2"/>
        <scheme val="minor"/>
      </rPr>
      <t xml:space="preserve">
</t>
    </r>
    <r>
      <rPr>
        <i/>
        <sz val="11"/>
        <rFont val="Calibri"/>
        <family val="2"/>
        <scheme val="minor"/>
      </rPr>
      <t xml:space="preserve">Testing Note: Systems already conformant to HI should ensure that any mandatory use cases or test cases NOT covered by existing HI conformance are tested retrospectively. Use cases and test cases covered by previous HI conformance now appropriate to electronic prescriptions need to demonstrate that the solution implemented is the same solution already conformant and operates appropriately in this context.  
Testing Note: Separate tests indicate inclusion in the mandatory testing should the registration be for creating or updating of registration details. 
</t>
    </r>
    <r>
      <rPr>
        <sz val="11"/>
        <rFont val="Calibri"/>
        <family val="2"/>
        <scheme val="minor"/>
      </rPr>
      <t xml:space="preserve">
</t>
    </r>
  </si>
  <si>
    <r>
      <t xml:space="preserve">The prescription information displayed on the prescribing system matches the prescription information on the file extracted from PDS. 
</t>
    </r>
    <r>
      <rPr>
        <i/>
        <sz val="11"/>
        <rFont val="Calibri"/>
        <family val="2"/>
        <scheme val="minor"/>
      </rPr>
      <t xml:space="preserve">
Note: Any Information fields that have code - only the original text is required to be displayed. Other details, such as the code, code system identifier, code translations, etc. are not required to be displayed on prescribing system.</t>
    </r>
  </si>
  <si>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</si>
  <si>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Med Charts Open PDS / Med Charts Direct PDS</t>
  </si>
  <si>
    <t xml:space="preserve">Software conformance ID
</t>
  </si>
  <si>
    <t>Specifies whether a Conformance requirement is applicable to Prescribing System connecting to Open or Direct PDS
Yes = Applicable; No = Not Applicable</t>
  </si>
  <si>
    <t>Specifies whether a Conformance requirement is applicable to Prescribing System with Chart-base electronic prescribing capabilities
Yes = Applicable; No = Not Applicable</t>
  </si>
  <si>
    <r>
      <t xml:space="preserve">HI Service available
ASLR available 
</t>
    </r>
    <r>
      <rPr>
        <b/>
        <i/>
        <sz val="11"/>
        <rFont val="Calibri"/>
        <family val="2"/>
        <scheme val="minor"/>
      </rPr>
      <t xml:space="preserve">
</t>
    </r>
    <r>
      <rPr>
        <sz val="11"/>
        <rFont val="Calibri"/>
        <family val="2"/>
        <scheme val="minor"/>
      </rPr>
      <t xml:space="preserve">SoC has not yet registered for an Active Script List
</t>
    </r>
  </si>
  <si>
    <t xml:space="preserve">ASLR available 
SoC has an Active Script List
</t>
  </si>
  <si>
    <t xml:space="preserve">ASLR available 
SoC doesn't have an Active Script List
</t>
  </si>
  <si>
    <t xml:space="preserve">ASLR available 
SoC has valid prescription being prepared
SoC has registered for an Active Script List
</t>
  </si>
  <si>
    <t xml:space="preserve">View the Evidence of Prescription - Included details
</t>
  </si>
  <si>
    <t>Interface testing specific to the other systems is indicated in white shading</t>
  </si>
  <si>
    <t>Interface testing specific to the Prescribing Systems is indicated in green shading</t>
  </si>
  <si>
    <t>Conformance Assessment Scheme</t>
  </si>
  <si>
    <t>Electronic Prescribing  - Conformance Test Data - Prescribe and Dispense Personas</t>
  </si>
  <si>
    <t>Electronic Prescribing  - Conformance Test Data - Prescriptions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</si>
  <si>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</si>
  <si>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</si>
  <si>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</si>
  <si>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</si>
  <si>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TC_PRES_SM_031</t>
  </si>
  <si>
    <t>TC_PRES_SM_032</t>
  </si>
  <si>
    <t>TC_PRES_SM_033</t>
  </si>
  <si>
    <t>TC_PRES_SM_034</t>
  </si>
  <si>
    <t>TC_PRES_SM_035</t>
  </si>
  <si>
    <t>TC_PRES_SM_036</t>
  </si>
  <si>
    <t>TC_PRES_SM_037</t>
  </si>
  <si>
    <t>TC_PRES_SM_038</t>
  </si>
  <si>
    <t>TC_PRES_SM_039</t>
  </si>
  <si>
    <t>TC_PRES_SM_040</t>
  </si>
  <si>
    <t>TC_PRES_SM_041</t>
  </si>
  <si>
    <t>TC_PRES_SM_042</t>
  </si>
  <si>
    <t>Electronic Prescription - active ingredient only e.g. atorvastatin 20 mg tablet</t>
  </si>
  <si>
    <t xml:space="preserve">Electronic Prescription - active ingredient and brand e.g. 
- atorvastatin 20 mg tablet (LIPITOR)
- clozapine 100 mg tablet (CLOZARIL 100) </t>
  </si>
  <si>
    <t>Non PBS Electronic Prescription e.g. 
insulin aspart 100 units/mL injection 5 x 3 mL pen devices (Truvelog Solostar)</t>
  </si>
  <si>
    <t>Electronic Prescription - Prescriber uses the AMT Preferred Term ingredient order and NOT that of the Fully Specified Name e.g.
- perindopril arginine 10 mg + amlodipine 5 mg tablet (COVERAM 10/5)
- perindopril arginine 5 mg + amlodipine 10 mg tablet
- oxycodone hydrochloride 5 mg + naloxone hydrochloride 2.5 mg modified release tablet (TARGIN 5/2.5)</t>
  </si>
  <si>
    <t>Electronic Prescription - LEMI Item prescribed by brand only (prescription item published by ACSQHC which is excluded from the regulations which require the Active Ingredient and may be prescribed solely by brand) e.g. 
- Celluvisc 1% Eye Drops, 0.4mL unit dose.
- ADT Booster injection, 5 x 0.5 mL syringes</t>
  </si>
  <si>
    <t>Electronic Prescription - Extemporaneous/compounded preparations – an example from Section 4 of the PBS Formula Preparations e.g. 
- Boric Acid 1% in Paraffin Ointment B.P. 25, Olive Oil 25, Zinc Oxide Ointment to 100</t>
  </si>
  <si>
    <t>Electronic Prescription - AMT Namespace misalignment e.g. 
- Metoprolol Succinate Tablet 95 mg (controlled release)
- Metoprolol Tartrate Tablet 100 mg
- methylprednisolone aceponate 0.1% ointment (ADVANTAN FATTY) 15 g
- methylprednisolone aceponate 0.1% lotion (ADVANTAN) 20 g
Note: There are approximately 400 NCTS AMT codes which misalign with those on the PBS data releases, where the display as signed off by the prescriber is required by pharmacy to select the correct medicine.</t>
  </si>
  <si>
    <t>Electronic Prescription - similar drugs differentiated by form 
- semaglutide 1.34 mg/mL injection, 1 x 1.5 mL pen device
- semaglutide 1.34 mg/mL injection, 1 x 3 mL pen device
- budesonide 200 microgram/actuation + formoterol (eformoterol) fumarate dihydrate 6 microgram/actuation powder for inhalation, 120 actuations 
(SYMBICORT TURBUHALER 200/6)
- budesonide 200 microgram/actuation + formoterol (eformoterol) fumarate dihydrate 6 microgram/actuation inhalation, 120 actuations 
(SYMBICORT RAPIHALER 200/6)
- salbutamol 100 microgram/actuation inhalation 200 actuations 
(VENTOLIN CFC-FREE)
- salbutamol 100 microgram/actuation breath activated inhalation, 200 actuations 
(AIROMIR AUTOHALER)
- betamethasone (as dipropionate) 0.05% cream, (DIPROSONE) 15 g
- betamethasone (as dipropionate) 0.05% ointment, (DIPROSONE) 15 g
- betamethasone (as valerate) 0.05% cream, (BETNOVATE 1/2) 15 g
- carbamazepine 200 mg tablet (TEGRETOL 200)
- carbamazepine 200 mg modified release tablet (TEGRETOL CR 200)
Note: There are a plethora of drugs with different forms of release (SR, MR etc)</t>
  </si>
  <si>
    <t>Electronic Prescription - 'Brand Substitution Not Permitted' ticked or unticked e.g. ruxolitinib 10 mg tablet (JAKAVI)</t>
  </si>
  <si>
    <t>Prescriber reviews and finalises Electronic Prescription as specified in the test data.</t>
  </si>
  <si>
    <t xml:space="preserve">Electronic Prescription should be displayed in a manner similar to a paper prescription. 
Prescribe System must display what is being sent (original text) to the prescriber prior to finalisation.
</t>
  </si>
  <si>
    <t>Electronic Prescription should be displayed in a manner similar to a paper prescription. 
The ingredient order is correctly presented.
Prescribe System must display what is being sent (original text) to the prescriber prior to finalisation.</t>
  </si>
  <si>
    <t>Electronic Prescription should be displayed in a manner similar to a paper prescription. 
Prescribe System must display what is being sent (original text) to the prescriber prior to finalisation.</t>
  </si>
  <si>
    <t xml:space="preserve">Electronic Prescription should be displayed in a manner similar to a paper prescription. 
'Brand Substitution Not Permitted' presented correctly.
Prescribe System must display what is being sent (original text) to the prescriber prior to finalisation. </t>
  </si>
  <si>
    <t>Please specify all software components being used in this assessment.</t>
  </si>
  <si>
    <t>IHI with status indicated in the test case.
Testing Note: Requirement is that only an IHI with a status of 'active' and 'verified' will be included in an electronic prescription. This will be purposefully tested when electronic prescription is submitted - see requirements PRES-70a and PRES-71.</t>
  </si>
  <si>
    <t>Create an electronic prescription.
Include Reason for prescribe (clinical indication) as a SNOMED CT-AU Coded Value
Note: SNOMED CT-AU Problem/Diagnosis and Clinical Finding reference sets are applicable for the Reason for Prescribing.</t>
  </si>
  <si>
    <t xml:space="preserve">Electronic Prescription should be displayed in a manner similar to a paper prescription. 
Prescribe System must display what is being sent (original text) to the prescriber prior to finalisation.
</t>
  </si>
  <si>
    <t>Electronic Prescription should be displayed in a manner similar to a paper prescription. 
Prescribe System must display what is being sent (original text) to the prescriber prior to finalisation.
Electronic Prescription displayed as active ingredient and brand.</t>
  </si>
  <si>
    <t>Electronic Prescription should be displayed in a manner similar to a paper prescription. 
Prescribe System must display what is being sent (original text) to the prescriber prior to finalisation. 
Electronic Prescription displayed as active ingredient only.</t>
  </si>
  <si>
    <t xml:space="preserve">Electronic Prescription - no active ingredient e.g. Lipitor 20 mg tablet
</t>
  </si>
  <si>
    <t>Correct a created Electronic Prescription</t>
  </si>
  <si>
    <t>Correct an exhausted Electronic Prescription</t>
  </si>
  <si>
    <t>Electronic Prescription - AMT MPP-PT uses the same code for two different drugs that are not interchangeable e.g.
insulin aspart 100 units/mL injection, 1 x 10 mL vial (NOVORAPID)
Note: These two drugs are not interchangeable but however the AMT MPP-PT uses the same code for each
- insulin aspart 100 units/mL fast acting injection, 1 x 10 mL vial (FASP)
- insulin aspart 100 units/mL injection, 1 x 10 mL vial (NOVORAPID)</t>
  </si>
  <si>
    <r>
      <t xml:space="preserve">The test cases in the worksheets have been written against the specified requirements in the </t>
    </r>
    <r>
      <rPr>
        <b/>
        <sz val="9"/>
        <rFont val="Calibri"/>
        <family val="2"/>
        <scheme val="minor"/>
      </rPr>
      <t>Electronic Prescribing Conformance Profile</t>
    </r>
    <r>
      <rPr>
        <sz val="9"/>
        <rFont val="Calibri"/>
        <family val="2"/>
        <scheme val="minor"/>
      </rPr>
      <t xml:space="preserve"> document. These requirements serve the Prescribing and Dispensing Systems and the interaction with Open PDS and Direct PDS.
</t>
    </r>
    <r>
      <rPr>
        <b/>
        <sz val="9"/>
        <rFont val="Calibri"/>
        <family val="2"/>
        <scheme val="minor"/>
      </rPr>
      <t xml:space="preserve">
</t>
    </r>
    <r>
      <rPr>
        <sz val="9"/>
        <rFont val="Calibri"/>
        <family val="2"/>
        <scheme val="minor"/>
      </rPr>
      <t xml:space="preserve">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(such as Open Model or Direct Model) is also required to be specified in the </t>
    </r>
    <r>
      <rPr>
        <b/>
        <sz val="9"/>
        <rFont val="Calibri"/>
        <family val="2"/>
        <scheme val="minor"/>
      </rPr>
      <t>TSR worksheet</t>
    </r>
    <r>
      <rPr>
        <sz val="9"/>
        <rFont val="Calibri"/>
        <family val="2"/>
        <scheme val="minor"/>
      </rPr>
      <t xml:space="preserve">.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Test cases in this workbook apply to the Prescribing System and have been split across five worksheets, </t>
    </r>
    <r>
      <rPr>
        <b/>
        <sz val="9"/>
        <rFont val="Calibri"/>
        <family val="2"/>
        <scheme val="minor"/>
      </rPr>
      <t>PS - Authentication</t>
    </r>
    <r>
      <rPr>
        <sz val="9"/>
        <rFont val="Calibri"/>
        <family val="2"/>
        <scheme val="minor"/>
      </rPr>
      <t xml:space="preserve">, </t>
    </r>
    <r>
      <rPr>
        <b/>
        <sz val="9"/>
        <rFont val="Calibri"/>
        <family val="2"/>
        <scheme val="minor"/>
      </rPr>
      <t>PS - Audit</t>
    </r>
    <r>
      <rPr>
        <sz val="9"/>
        <rFont val="Calibri"/>
        <family val="2"/>
        <scheme val="minor"/>
      </rPr>
      <t xml:space="preserve">, </t>
    </r>
    <r>
      <rPr>
        <b/>
        <sz val="9"/>
        <rFont val="Calibri"/>
        <family val="2"/>
        <scheme val="minor"/>
      </rPr>
      <t>PS- Crypto,</t>
    </r>
    <r>
      <rPr>
        <sz val="9"/>
        <rFont val="Calibri"/>
        <family val="2"/>
        <scheme val="minor"/>
      </rPr>
      <t xml:space="preserve">  </t>
    </r>
    <r>
      <rPr>
        <b/>
        <sz val="9"/>
        <rFont val="Calibri"/>
        <family val="2"/>
        <scheme val="minor"/>
      </rPr>
      <t>PS - Main and PS - ASLR</t>
    </r>
    <r>
      <rPr>
        <sz val="9"/>
        <rFont val="Calibri"/>
        <family val="2"/>
        <scheme val="minor"/>
      </rPr>
      <t xml:space="preserve">. These contain requirements and tests for the processing of prescribing activities for Prescribing Systems, creating electronic prescriptions and interfacing with the PDS. PS - ASLR contains tests for the registration and functionality of an SoC's Active Script List.
Included in Main and ASLR worksheets are IHI requirements and specific use cases for HI requirements for prescribing systems using electronic prescribing. Full HI specific conformance must have been met prior to, or alongside conformance to electronic prescribing. This should have been passed against the stated IHI requirements in this worksheet, all tests detailed in full in the Use of Healthcare Identifiers in Health Software Systems - IHI Document ID: DH-3359-2020: v3.2, which should have been used as a basis for HI conformance.    
The </t>
    </r>
    <r>
      <rPr>
        <b/>
        <sz val="9"/>
        <rFont val="Calibri"/>
        <family val="2"/>
        <scheme val="minor"/>
      </rPr>
      <t>PS - Scenarios</t>
    </r>
    <r>
      <rPr>
        <sz val="9"/>
        <rFont val="Calibri"/>
        <family val="2"/>
        <scheme val="minor"/>
      </rPr>
      <t xml:space="preserve"> worksheet provides suggested sets of tests which should be run together. These scenarios are likely prescribing activities and cover all test cases for the prescribing process.
The </t>
    </r>
    <r>
      <rPr>
        <b/>
        <sz val="9"/>
        <rFont val="Calibri"/>
        <family val="2"/>
        <scheme val="minor"/>
      </rPr>
      <t>PS - E2E Interfaces</t>
    </r>
    <r>
      <rPr>
        <sz val="9"/>
        <rFont val="Calibri"/>
        <family val="2"/>
        <scheme val="minor"/>
      </rPr>
      <t xml:space="preserve"> worksheet indicates the interface relationship between Prescribing and Dispensing Systems with the PDS. Interface testing specific to the Prescribing System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t>
    </r>
    <r>
      <rPr>
        <b/>
        <sz val="9"/>
        <rFont val="Calibri"/>
        <family val="2"/>
        <scheme val="minor"/>
      </rPr>
      <t>References</t>
    </r>
    <r>
      <rPr>
        <sz val="9"/>
        <rFont val="Calibri"/>
        <family val="2"/>
        <scheme val="minor"/>
      </rPr>
      <t xml:space="preserve"> worksheet in this document: 
-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prescriptions, repeats, PBS and RPBS Med specific and Private Med specific. The combinations of items for Dispensing System are also detailed in that workbook. This test data can also be used to test along with Prescribing Systems and PDS Systems for E2E electronic prescription testing. 
- Patient / SOC details for testing use with test cases and scenarios are detailed in the </t>
    </r>
    <r>
      <rPr>
        <b/>
        <sz val="9"/>
        <rFont val="Calibri"/>
        <family val="2"/>
        <scheme val="minor"/>
      </rPr>
      <t>Subjects of Care</t>
    </r>
    <r>
      <rPr>
        <sz val="9"/>
        <rFont val="Calibri"/>
        <family val="2"/>
        <scheme val="minor"/>
      </rPr>
      <t xml:space="preserve"> workbook. These provide a full subject range of various sex, age and address location detail and include IHI, Medicare and other specific details for testing use.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</si>
  <si>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r>
      <rPr>
        <sz val="11"/>
        <color rgb="FF002060"/>
        <rFont val="Calibri"/>
        <family val="2"/>
        <scheme val="minor"/>
      </rPr>
      <t xml:space="preserve">CONDITION: Electronic Prescription is for ACT </t>
    </r>
    <r>
      <rPr>
        <sz val="11"/>
        <rFont val="Calibri"/>
        <family val="2"/>
        <scheme val="minor"/>
      </rPr>
      <t xml:space="preserve">
Electronic Prescription - Check Prescriber qualification.</t>
    </r>
  </si>
  <si>
    <t>End: ASLR Viewing</t>
  </si>
  <si>
    <t>Start: ASLR Prescribing  *All mandatory ASLR Prescribing tests are required to be tested and passed.</t>
  </si>
  <si>
    <t>End: ASLR Prescribing</t>
  </si>
  <si>
    <t>Y</t>
  </si>
  <si>
    <t>N</t>
  </si>
  <si>
    <t>ADHA Internal</t>
  </si>
  <si>
    <r>
      <rPr>
        <sz val="11"/>
        <color rgb="FF002060"/>
        <rFont val="Calibri"/>
        <family val="2"/>
        <scheme val="minor"/>
      </rPr>
      <t>CONDITION: Electronic Prescription has state or territory regulations that require the name of the pharmacy for dispense.</t>
    </r>
    <r>
      <rPr>
        <sz val="11"/>
        <rFont val="Calibri"/>
        <family val="2"/>
        <scheme val="minor"/>
      </rPr>
      <t xml:space="preserve">
Electronic Prescription - Check Name of the pharmacy for dispense.</t>
    </r>
  </si>
  <si>
    <t>If regulations require then the name of pharmacy for dispense is included in electronic prescription.</t>
  </si>
  <si>
    <t>Unvalidated IHI can be included in an electronic prescription when HI service is unavailable.</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</si>
  <si>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No previous password breach</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</si>
  <si>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No previous password breach</t>
    </r>
  </si>
  <si>
    <t>PRES-47A</t>
  </si>
  <si>
    <t>The system is integrated with the healthcare provider organisation’s Authorisation Service.</t>
  </si>
  <si>
    <t>PRES-7A</t>
  </si>
  <si>
    <t>The system requests re-authentication for a Schedule 8 medicine</t>
  </si>
  <si>
    <t xml:space="preserve">Prescriber logged in
Prescribe submits a prescription for a Schedule 8 medicine </t>
  </si>
  <si>
    <t>The system indicates the authentication is for a Schedule 8 medicine.</t>
  </si>
  <si>
    <t>User password make-up: 
- Is of at least eight characters
- Contains at least one letter
- Contains at least one number
- Allows special characters</t>
  </si>
  <si>
    <t xml:space="preserve">Known breached credentials service in use.
Note: A known breached credentials service needs to be an external managed service (or list). Please refer to ‘Breached Password Services’ in Appendix B Implementation Advice in the conformance profile.
</t>
  </si>
  <si>
    <t>Authenticate User - No Previous Breach</t>
  </si>
  <si>
    <t>Authenticate User - Previous Breach</t>
  </si>
  <si>
    <t>System supports single factor or multi stage authentication
System Hosted and Accessible over Public Internet
Service list updated where appropriate
Note: A known breached credentials service needs to be an external managed service (or list). Please refer to ‘Breached Password Services’ in Appendix B Implementation Advice in the conformance profile.</t>
  </si>
  <si>
    <t>Check personal and sensitive information in Transit - e.g. being sent to the PDS</t>
  </si>
  <si>
    <t xml:space="preserve">Inspect asset information at rest.
</t>
  </si>
  <si>
    <r>
      <t xml:space="preserve">All asset information is encrypted correctly using ASD Approved Cryptographic algorithms.
Note: Refer to ASD Approved Cryptographic Algorithms in
https://www.cyber.gov.au/acsc/view-all-content/ism
</t>
    </r>
    <r>
      <rPr>
        <strike/>
        <sz val="11"/>
        <rFont val="Calibri"/>
        <family val="2"/>
        <scheme val="minor"/>
      </rPr>
      <t xml:space="preserve">
</t>
    </r>
    <r>
      <rPr>
        <sz val="11"/>
        <rFont val="Calibri"/>
        <family val="2"/>
        <scheme val="minor"/>
      </rPr>
      <t xml:space="preserve">
Information Asset Guidelines: https://www.qgcio.qld.gov.au/documents/identification-and-classification-of-information-assets
</t>
    </r>
  </si>
  <si>
    <t xml:space="preserve">All Information Sent to and from public network encrypted.
The data is encrypted properly using Australian Signals Directorate (ASD) approved cryptographic algorithms. 
Note: Refer to ASD Approved Cryptographic Algorithms in
https://www.cyber.gov.au/acsc/view-all-content/ism
</t>
  </si>
  <si>
    <r>
      <t xml:space="preserve">CONDITION - Electronic Prescription is for NSW, ACT, WA, QLD, NT and / or TAS and non chart-based.
Check Minimum interval between repeats details for appropriate state(s). 
</t>
    </r>
    <r>
      <rPr>
        <i/>
        <sz val="11"/>
        <rFont val="Calibri"/>
        <family val="2"/>
        <scheme val="minor"/>
      </rPr>
      <t>Note: Test will need to be proven for EVERY State and Territory declared for utilisation in TSR worksheet (E17).</t>
    </r>
  </si>
  <si>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First log-in after breached credentials service or password list update - previous password breach </t>
    </r>
  </si>
  <si>
    <t xml:space="preserve">The electronic prescription has Authorised Reference Number.
</t>
  </si>
  <si>
    <t>An electronic prescription token is created</t>
  </si>
  <si>
    <t>View the token</t>
  </si>
  <si>
    <t>The Token is printed as a Barcode or QR Code.
The DSPID is displayed in alphanumeric form in a position associated with the barcode/QR code or the DSPID is labelled DSPID.</t>
  </si>
  <si>
    <t>PRES-43B</t>
  </si>
  <si>
    <t xml:space="preserve">Send an EoP to the subject of care electronically.
Send an EoP to the subject of care electronically again.
</t>
  </si>
  <si>
    <t>The system can re-send an electronic EoP.</t>
  </si>
  <si>
    <t xml:space="preserve">Electronic prescription created
The Evidence of Prescription printed </t>
  </si>
  <si>
    <t>Electronic prescription created
The Evidence of Prescription printed
The Evidence of Prescription created in electronic format.</t>
  </si>
  <si>
    <t>View the Evidence of Prescription - not Included details.</t>
  </si>
  <si>
    <t xml:space="preserve">Evidence of Prescription </t>
  </si>
  <si>
    <t>PRES-55</t>
  </si>
  <si>
    <t xml:space="preserve">Evidence of Prescription has one and only one DSPID. </t>
  </si>
  <si>
    <t>Check DSPID.</t>
  </si>
  <si>
    <t>Prescription details present in the prescribing System and prepared for Submission.
PDS Unavailable.</t>
  </si>
  <si>
    <t>Check EP with instruction "the patient consents to the prescription being added to the ASL".</t>
  </si>
  <si>
    <t>Check EP  without instruction - i.e. no objection to the prescription being added to the ASL.</t>
  </si>
  <si>
    <t xml:space="preserve">PDS available
ASLR available 
SoC has registered for an Active Script List
Healthcare provider user generates EP with appropriate send status
</t>
  </si>
  <si>
    <t>EP includes "consent given".</t>
  </si>
  <si>
    <t>PDS available
ASLR available 
SoC has registered for an Active Script List
Healthcare provider user generates EP with appropriate send status</t>
  </si>
  <si>
    <t>Check EP with instruction  "the prescription will be sent directly to a dispenser and must not be sent to an ASL".</t>
  </si>
  <si>
    <t>EP includes the status of "the prescription will be sent directly to a dispenser and must not be sent to an ASL".</t>
  </si>
  <si>
    <t>Version 3.0.3</t>
  </si>
  <si>
    <t>3.0.3</t>
  </si>
  <si>
    <t>TC_PRES_AA_001A, B or C
TC_PRES_AA_002 &amp; 003
TC_PRES_AA_004
TC_PRES_AA_005
TC_PRES_AA_007, 008 or 009
TC_PRES_AA_015
TC_PRES_AA_018
TC_PRES_AA_019 &amp; 020
TC_PRES_AA_021 to 024
TC_PRES_AA_010 &amp; 011
TC_PRES_AA_014
TC_PRES_AA_ 013
TC_PRES_US_001 &amp; 002</t>
  </si>
  <si>
    <t>PRES-7</t>
  </si>
  <si>
    <t>Prescriber logged in</t>
  </si>
  <si>
    <t>The creation of the electronic prescription is aborted in the system and is not sent to the PDS.</t>
  </si>
  <si>
    <t>The prescribing system makes available at least the mandatory information mentioned in the requirement:
- Carer / Agent Information.
- Medicine Information.
'Number of repeats available' is not applicable for Chart-based  Electronic Prescriptions.
Optional details from the requirement can also be displayed if required.</t>
  </si>
  <si>
    <t xml:space="preserve">Electronic prescription submitted to PDS successfully
Electronic prescription is exhausted  (completely used up)
PDS Available
</t>
  </si>
  <si>
    <r>
      <t xml:space="preserve">The user receives an indication that the cancellation is unsuccessful because the electronic prescription is exhausted.
The electronic prescription is not cancelled in PDS.
The electronic prescription is not cancelled in Prescribing System.
</t>
    </r>
    <r>
      <rPr>
        <i/>
        <sz val="11"/>
        <rFont val="Calibri"/>
        <family val="2"/>
        <scheme val="minor"/>
      </rPr>
      <t xml:space="preserve">
</t>
    </r>
  </si>
  <si>
    <t xml:space="preserve">Electronic prescription submitted to PDS successfully
Electronic prescription has been disabled by a dispenser.
PDS Available
</t>
  </si>
  <si>
    <t>The Evidence of Prescription includes the details as specified in the requirement.
'Number of repeats available' is not applicable for Evidence of Prescription for Chart-base Electronic Prescriptions.</t>
  </si>
  <si>
    <t>User passwords avaiable in the system.</t>
  </si>
  <si>
    <t>Authorised user has access to stored passwords.</t>
  </si>
  <si>
    <t>End: ASL Assisted Registration</t>
  </si>
  <si>
    <t>PRES-87</t>
  </si>
  <si>
    <t>EP includes "absence of objection".. (This will result in default consent given).</t>
  </si>
  <si>
    <t>Healthcare provider user.
SoC ASL as required. 
Prescriptions send statuses as required:
- the patient consents to the prescription being added to the ASL</t>
  </si>
  <si>
    <t xml:space="preserve">ASLR available 
SoC has registered for an Active Script List
Healthcare provider has viewing access to the SoC's ASL.
Chart-based prescription available in ASL
</t>
  </si>
  <si>
    <t xml:space="preserve">Healthcare provider user views the chart-based prescription in Subject of Care’s Active Script List  </t>
  </si>
  <si>
    <t>- Document ID: DH-3734:2022</t>
  </si>
  <si>
    <t>- Document ID: DH-3542:2021</t>
  </si>
  <si>
    <t>Electronic Prescribing - Solution Architecture v3.0</t>
  </si>
  <si>
    <t>- Document ID: DH-3736:2022</t>
  </si>
  <si>
    <t>EP - CTD - Prescriptions v3.0.3</t>
  </si>
  <si>
    <t>- Document ID: DH-3728:2022</t>
  </si>
  <si>
    <t>EP - CTS - Prescribing Systems v3.0.3</t>
  </si>
  <si>
    <t>- Document ID: DH-3729:2022</t>
  </si>
  <si>
    <t>EP - CTS - Dispensing Systems v3.0.3</t>
  </si>
  <si>
    <t>- Document ID: DH-3730:2022</t>
  </si>
  <si>
    <t>EP - CTS - Prescription Delivery Services v3.0.3</t>
  </si>
  <si>
    <t>- Document ID: DH-3731:2022</t>
  </si>
  <si>
    <t>EP - CTS - Active Script List Registry v3.0.3</t>
  </si>
  <si>
    <t>- Document ID: DH-3732:2022</t>
  </si>
  <si>
    <t>EP - CTS - Mobile Channel v3.0.3</t>
  </si>
  <si>
    <t>Document ID: DH-3728:2022</t>
  </si>
  <si>
    <t>View the Evidence of Prescription - chart-based information</t>
  </si>
  <si>
    <t>The Evidence of Prescription does not include Subject of Care name.</t>
  </si>
  <si>
    <t>TC_PRES_FI_014</t>
  </si>
  <si>
    <t>TC_PRES_FI_013</t>
  </si>
  <si>
    <t>TC_PRES_VW_011</t>
  </si>
  <si>
    <t>Displaying token for a chart-based prescription.</t>
  </si>
  <si>
    <t>TC_PRES_FI_015</t>
  </si>
  <si>
    <t>Resending electronic EoP.</t>
  </si>
  <si>
    <t>View the Evidence of Prescription - only one DSPID</t>
  </si>
  <si>
    <t>Verify that both electronic and printed EoP contains text:
“Chart-based electronic prescription”.</t>
  </si>
  <si>
    <t>The text is present in both electronic and printed EoPs.</t>
  </si>
  <si>
    <t>Evidence of Prescription  - chart-based - in electronic form and paper form</t>
  </si>
  <si>
    <t>PRES-42*
PRES-43
PRES-43A
PRES-45*
PRES-46
PRES-46A
PRES-46B
PRES-47
PRES-48
PRES-48A
PRES-56
PRES-56A</t>
  </si>
  <si>
    <t>TC_PRES_FI_001*
TC_PRES_FI_002
TC_PRES_FI_003
TC_PRES_FI_005*
TC_PRES_FI_006
TC_PRES_FI_007
TC_PRES_FI_008
TC_PRES_FI_009
TC_PRES_FI_010
TC_PRES_FI_011
TC_PRES_CO_026
TC_PRES_CO_027</t>
  </si>
  <si>
    <t xml:space="preserve">TC_PRES_SM_014
</t>
  </si>
  <si>
    <t>Authorised prescriber user account
Prescription test data:
- various types of prescription test data PRES_PRES_001 to PRES_PRES_079
- active ingredient and AMT misalignment prescription test data PRES_PRES_080  to PRES_PRES_103</t>
  </si>
  <si>
    <t>TC_PRES_AA_025</t>
  </si>
  <si>
    <t>Re-authentication for a Schedule 8 medicine</t>
  </si>
  <si>
    <t xml:space="preserve">PRES-9
PRES-10
PRES-23
PRES-38
</t>
  </si>
  <si>
    <t xml:space="preserve">TC_PRES_AUD_001
TC_PRES_AUD_002
TC_PRES_SM_001 &amp; 002
TC_PRES_AUD_003
</t>
  </si>
  <si>
    <t xml:space="preserve">Electronic chart-based prescription created and:
The  Evidence of Prescription created in electronic format. 
The  Evidence of Prescription printed
</t>
  </si>
  <si>
    <t xml:space="preserve">PRES-13
PRES-15
PRES-42*
PRES-47
PRES-48
</t>
  </si>
  <si>
    <t xml:space="preserve">TC_PRES_US_005
TC_PRES_US_006
TC_PRES_FI_001*
TC_PRES_FI_009
TC_PRES_FI_010
</t>
  </si>
  <si>
    <t>TC_PRES_FI_002
TC_PRES_FI_003
TC_PRES_FI_004
TC_PRES_FI_005*
TC_PRES_FI_006
TC_PRES_FI_007
TC_PRES_FI_008
TC_PRES_FI_009
TC_PRES_FI_010
TC_PRES_FI_011
TC_PRES_CO_027</t>
  </si>
  <si>
    <t xml:space="preserve">PRES-34 
PRES-35
PRES-37
</t>
  </si>
  <si>
    <t xml:space="preserve">TC_PRES_SM_019 to 024
TC_PRES_SM_025
TC_PRES_SM_027
</t>
  </si>
  <si>
    <r>
      <t xml:space="preserve">An electronic prescription created
Medicine Name is included as a SNOMED CT-AU Codeable Value
</t>
    </r>
    <r>
      <rPr>
        <i/>
        <sz val="11"/>
        <rFont val="Calibri"/>
        <family val="2"/>
        <scheme val="minor"/>
      </rPr>
      <t xml:space="preserve">
Note: SNOMED CT-AU Codeable Value can be Text or Code 
Refer to SNOMED CT-AU in "Guidance for Use of Medical Nomenclatures in Information Exchange":
https://www.healthterminologies.gov.au/learn?content=documentlibrary#%2Flearn%3Fcontent=documentlibrary
The applicable conformance requirements are those in section 3.1.2 of the Clinical Terminology Guidance for Use of Medical Nomenclatures in Information Exchange, and for SNOMED CT-AU the coding system identifier is "2.16.840.1.113883.6.96".
The SNOMED CT-AU codes for medicines prescribed in Australia are the members of the Medicinal product pack, Medicinal product unit of use, Trade product pack, Trade product unit of use, and the Containered trade product pack reference sets. These are components of the Australian Medicines Terminology (AMT) which is a subset of SNOMED CT-AU. See the AMT Fact Sheet for an introduction to AMT. </t>
    </r>
  </si>
  <si>
    <r>
      <t xml:space="preserve">The electronic prescription has all data fields as required by Jurisdictional Regulations. 
</t>
    </r>
    <r>
      <rPr>
        <i/>
        <sz val="11"/>
        <rFont val="Calibri"/>
        <family val="2"/>
        <scheme val="minor"/>
      </rPr>
      <t>Note: ADHA doesn’t measure or assess legal compliance. It is software developer organisation's responsibility to ensure that their software meets this requirement.</t>
    </r>
  </si>
  <si>
    <r>
      <t xml:space="preserve">Electronic Prescription should be displayed in a manner similar to a paper prescription. 
Prescribe System must display what is being sent (original text) to the prescriber prior to finalisation. 
</t>
    </r>
    <r>
      <rPr>
        <i/>
        <sz val="11"/>
        <rFont val="Calibri"/>
        <family val="2"/>
        <scheme val="minor"/>
      </rPr>
      <t xml:space="preserve">
Note: When the brand is selected by the prescriber, the prescribing system may automatically select the active ingredient.
</t>
    </r>
    <r>
      <rPr>
        <sz val="11"/>
        <rFont val="Calibri"/>
        <family val="2"/>
        <scheme val="minor"/>
      </rPr>
      <t xml:space="preserve">
</t>
    </r>
  </si>
  <si>
    <r>
      <t xml:space="preserve">The electronic prescription has all data fields as required by the National Health Act. 
</t>
    </r>
    <r>
      <rPr>
        <i/>
        <sz val="11"/>
        <rFont val="Calibri"/>
        <family val="2"/>
        <scheme val="minor"/>
      </rPr>
      <t xml:space="preserve">
</t>
    </r>
    <r>
      <rPr>
        <sz val="11"/>
        <rFont val="Calibri"/>
        <family val="2"/>
        <scheme val="minor"/>
      </rPr>
      <t xml:space="preserve">Note: ADHA doesn’t measure or assess legal compliance. It is software developer organisation's responsibility to ensure that their software meets this requirement.
</t>
    </r>
    <r>
      <rPr>
        <i/>
        <sz val="11"/>
        <rFont val="Calibri"/>
        <family val="2"/>
        <scheme val="minor"/>
      </rPr>
      <t xml:space="preserve">Note: The relevant section of the Regulation is section 40 https://www.servicesaustralia.gov.au/organisations/health-professionals/services/medicare/highly-specialised-drugs/resources/education-guide-writing-pbs-and-rpbs-prescriptions </t>
    </r>
    <r>
      <rPr>
        <sz val="11"/>
        <rFont val="Calibri"/>
        <family val="2"/>
        <scheme val="minor"/>
      </rPr>
      <t xml:space="preserve">
</t>
    </r>
  </si>
  <si>
    <t>TC_PRES_US_004 &amp; TC_PRES_US_005
TC_PRES_CO_001
TC_PRES_CO_002
TC_PRES_CO_009 &amp; 010
TC_PRES_CO_011 to 015
TC_PRES_CO_016
TC_PRES_CO_017 &amp; 018
TC_PRES_CO_020
TC_PRES_CO_021
TC_PRES_CO_022
TC_PRES_CO_023
TC_PRES_CO_024
TC_PRES_CO_025
TC_PRES_CO_028
TC_PRES_CO_029*
TC_PRES_MO_001
TC_PRES_MO_002 to 005
TC_PRES_SM_001 &amp; 002
TC_PRES_SM_003
TC_PRES_AA_012 &amp; 013
TC_PRES_SM_029* 
TC_PRES_SM_030*</t>
  </si>
  <si>
    <t>PRES-13
PRES-17
PRES-17A
PRES-18
PRES-18A
PRES-18B
PRES-19
PRES-20
PRES-21
PRES-21A
PRES-22
PRES-49
PRES-53
PRES-62
PRES-705*
PRES-40
PRES-41
PRES-23
PRES-24
PRES-7 
PRES-710*
PRES-715*</t>
  </si>
  <si>
    <t xml:space="preserve">PRES-13*
PRES-17
PRES-17A
PRES-18
PRES-18A
PRES-18B
PRES-19
PRES-20
PRES-21
PRES-21A
PRES-22
PRES-49
PRES-53
PRES-62
PRES-40
PRES-23
PRES-24
PRES-7 </t>
  </si>
  <si>
    <t>TC_PRES_US_004 &amp; TC_PRES_US_005*
TC_PRES_CO_001
TC_PRES_CO_002
TC_PRES_CO_009 &amp; 010
TC_PRES_CO_011 to 015
TC_PRES_CO_016
TC_PRES_CO_017 &amp; 018
TC_PRES_CO_020
TC_PRES_CO_021
TC_PRES_CO_022
TC_PRES_CO_023
TC_PRES_CO_024
TC_PRES_CO_025
TC_PRES_CO_028
TC_PRES_MO_001
TC_PRES_SM_001 &amp; 002
TC_PRES_SM_003
TC_PRES_AA_012 &amp; 013</t>
  </si>
  <si>
    <t>PRES-15
PRES-16
PRES-30</t>
  </si>
  <si>
    <t>TC_PRES_US_006
TC_PRES_US_007
TC_PRES_SM_013</t>
  </si>
  <si>
    <t xml:space="preserve">PRES-42*
PRES-43
PRES-43A
PRES-45*
PRES-46
PRES-46A
PRES-46B
PRES-47
PRES-48
PRES-48A
</t>
  </si>
  <si>
    <t>TC_PRES_FI_001*
TC_PRES_FI_002
TC_PRES_FI_003
TC_PRES_FI_005*
TC_PRES_FI_006
TC_PRES_FI_007
TC_PRES_FI_008
TC_PRES_FI_009
TC_PRES_FI_010
TC_PRES_FI_011</t>
  </si>
  <si>
    <t>PRES-43
PRES-43A
PRES-45*
PRES-46
PRES-46A
PRES-46B
PRES-47
PRES-48
PRES-48A
PRES-56A</t>
  </si>
  <si>
    <t>PRES-42*
PRES-43
PRES-43A
PRES-45*
PRES-46
PRES-46A
PRES-46B
PRES-47
PRES-48
PRES-48A
PRES-56A</t>
  </si>
  <si>
    <t>TC_PRES_FI_001*
TC_PRES_FI_002
TC_PRES_FI_003
TC_PRES_FI_005*
TC_PRES_FI_006
TC_PRES_FI_007
TC_PRES_FI_008
TC_PRES_FI_009
TC_PRES_FI_010
TC_PRES_FI_011
TC_PRES_CO_027</t>
  </si>
  <si>
    <t>Perform the following activities:
1. logon
2. logoff,
3. stage-change  
4. credential change</t>
  </si>
  <si>
    <t>The system maintains audit logs of all the activities.</t>
  </si>
  <si>
    <t xml:space="preserve">The user receives an indication as to whether the PDS has acknowledged receipt of the electronic prescription (success). </t>
  </si>
  <si>
    <t xml:space="preserve">Extract the electronic prescription information as a file from PDS. </t>
  </si>
  <si>
    <t>When the system requests re-authentication for a Schedule 8 medicine, the system SHOULD indicate the authentication is for a Schedule 8 medicine.</t>
  </si>
  <si>
    <r>
      <t xml:space="preserve">If the system is intended to integrate with the healthcare provider organisation’s Authorisation Service (e.g. Single-Sign-On service), then the system SHOULD provide the capability for the healthcare provider organisation to disable application-level authentication.
</t>
    </r>
    <r>
      <rPr>
        <i/>
        <sz val="11"/>
        <color theme="1"/>
        <rFont val="Calibri"/>
        <family val="2"/>
        <scheme val="minor"/>
      </rPr>
      <t xml:space="preserve">Note: PRES-7 still applies when application-level authentication has been disabled. </t>
    </r>
  </si>
  <si>
    <r>
      <t xml:space="preserve">The system SHOULD check users’ credentials with a known breached credentials service to ensure the credentials haven’t been used in a previous data breach.
</t>
    </r>
    <r>
      <rPr>
        <i/>
        <sz val="11"/>
        <color theme="1"/>
        <rFont val="Calibri"/>
        <family val="2"/>
        <scheme val="minor"/>
      </rPr>
      <t xml:space="preserve">Note: a known breached credentials service is a service which provides either an API to check if a password has been included in a known data breach or a list of all known passwords included in known data breaches. </t>
    </r>
  </si>
  <si>
    <r>
      <t xml:space="preserve">The system SHALL, on request, generate a file or files that contain the information captured in the audit logs in human readable format.
</t>
    </r>
    <r>
      <rPr>
        <i/>
        <sz val="11"/>
        <rFont val="Calibri"/>
        <family val="2"/>
      </rPr>
      <t xml:space="preserve">
Note: this requirement permits the generation of a file or files that can be shared or sent to relevant regulatory bodies on request. “Human readable formats” include text files, PDF files, log files or any other format that presents the required information “in the clear”.</t>
    </r>
  </si>
  <si>
    <r>
      <t>The system SHOULD</t>
    </r>
    <r>
      <rPr>
        <b/>
        <sz val="11"/>
        <rFont val="Calibri"/>
        <family val="2"/>
        <scheme val="minor"/>
      </rPr>
      <t xml:space="preserve"> </t>
    </r>
    <r>
      <rPr>
        <sz val="11"/>
        <rFont val="Calibri"/>
        <family val="2"/>
        <scheme val="minor"/>
      </rPr>
      <t>encrypt information assets at rest using Australian Signals Directorate (ASD) approved cryptographic algorithms.</t>
    </r>
  </si>
  <si>
    <r>
      <t xml:space="preserve">The system SHALL provide the user with an indication as to whether the PDS has acknowledged receipt of the electronic prescription.
</t>
    </r>
    <r>
      <rPr>
        <i/>
        <sz val="11"/>
        <rFont val="Calibri"/>
        <family val="2"/>
        <scheme val="minor"/>
      </rPr>
      <t xml:space="preserve">
Note: Tokens may not be activated by the PDS unless the PDS acknowledges receipt of the electronic prescription.</t>
    </r>
  </si>
  <si>
    <r>
      <t xml:space="preserve">When creating an electronic prescription, the system SHALL allow the organisation to set the (seconds) duration of an "acknowledgement of receipt - timeout" (AORT), including a value which represents "no timeout". 
</t>
    </r>
    <r>
      <rPr>
        <i/>
        <sz val="11"/>
        <rFont val="Calibri"/>
        <family val="2"/>
        <scheme val="minor"/>
      </rPr>
      <t xml:space="preserve">Note: if the system uses a cloud-based system or similar where there is no single organisation, then it is acceptable for this AORT setting to be specified by the vendor supporting those organisations. This setting must be configurable through a GUI, configuration file or similar and must not be a hard-coded value. </t>
    </r>
    <r>
      <rPr>
        <sz val="11"/>
        <rFont val="Calibri"/>
        <family val="2"/>
        <scheme val="minor"/>
      </rPr>
      <t xml:space="preserve">
</t>
    </r>
  </si>
  <si>
    <t>When a medication chart is ceased, the system SHALL send a notification to the prescription delivery service that each electronic prescription is no longer active for each electronic prescription on that chart.</t>
  </si>
  <si>
    <t>When uploading a prescription that has been written on a medication chart, the system SHOULD provide the unique identifier of the chart in the prescription so that all the active prescriptions on a medication chart can be easily retrieved when required.</t>
  </si>
  <si>
    <t>When viewing a patient record, the prescribing system MAY display a visual indication if the SoC has an Active Script List.</t>
  </si>
  <si>
    <t xml:space="preserve">If the SoC has an Active Script List, the prescribing system MAY display the name of that ASLR in the patient record. </t>
  </si>
  <si>
    <t xml:space="preserve">If the SoC has an Active Script List and the system can determine this, the prescribing system MAY indicate whether the healthcare provider organisation has been given site consent to access the SoC's ASL.  </t>
  </si>
  <si>
    <t xml:space="preserve">If a healthcare provider organisation does not have site access to the SoC's ASL, the prescribing system SHALL allow the healthcare provider to request site consent.
</t>
  </si>
  <si>
    <r>
      <rPr>
        <sz val="11"/>
        <color rgb="FF002060"/>
        <rFont val="Calibri"/>
        <family val="2"/>
        <scheme val="minor"/>
      </rPr>
      <t>CONDITION: System Hosted and Accessible over Public Internet and only using single factor or multi-stage authentication.</t>
    </r>
    <r>
      <rPr>
        <sz val="11"/>
        <rFont val="Calibri"/>
        <family val="2"/>
        <scheme val="minor"/>
      </rPr>
      <t xml:space="preserve">
Password is being set by the user - Previous Breach </t>
    </r>
  </si>
  <si>
    <t>Copyright © 2023 Australian Digital Health Agency</t>
  </si>
  <si>
    <t>Account not accessed.</t>
  </si>
  <si>
    <t>Prescriber enters incorrect multi-stage details. E.g. wrong password then pre-set secret question.</t>
  </si>
  <si>
    <t>TC_PRES_AA_001D</t>
  </si>
  <si>
    <t>TC_PRES_AA_001E</t>
  </si>
  <si>
    <t>TC_PRES_AA_001F</t>
  </si>
  <si>
    <t>Prescriber enters incorrect multi-factor details. E.g. wrong Token details &amp; wrong Password.</t>
  </si>
  <si>
    <r>
      <t>If the system is comprised of multiple products with different branding, or optional installation configurations, that are providing functionality that is tested as a part of conformance, to this conformance profile, then all of the products associated with the specific function need to be operating when transacting with a PDS and ASLR.
If one or more of the products associated with the specific function is not operating then the system SHALL</t>
    </r>
    <r>
      <rPr>
        <b/>
        <sz val="11"/>
        <color theme="1"/>
        <rFont val="Calibri"/>
        <family val="2"/>
        <scheme val="minor"/>
      </rPr>
      <t xml:space="preserve"> </t>
    </r>
    <r>
      <rPr>
        <sz val="11"/>
        <color theme="1"/>
        <rFont val="Calibri"/>
        <family val="2"/>
        <scheme val="minor"/>
      </rPr>
      <t xml:space="preserve">NOT interact with the PDS or ASLR.
</t>
    </r>
    <r>
      <rPr>
        <i/>
        <sz val="11"/>
        <color theme="1"/>
        <rFont val="Calibri"/>
        <family val="2"/>
        <scheme val="minor"/>
      </rPr>
      <t>Note: a system that is designed to work in a specific configuration is conformant only when implemented in that configuration. Exchanging Conformance IDs when it is in an alternate configuration or operating in isolation is a breach of the Conformance Assessment Scheme and the Electronic Prescribing legislation.
Note: ‘operating’ means it must be integrated into the system and active. Simply installing the product in an inactive state is not sufficient.
Note: the system will be tested with different configurations to ensure that interactions with PDS and ASLR are permitted only when all products are operating and active.</t>
    </r>
    <r>
      <rPr>
        <sz val="11"/>
        <color theme="1"/>
        <rFont val="Calibri"/>
        <family val="2"/>
        <scheme val="minor"/>
      </rPr>
      <t xml:space="preserve"> </t>
    </r>
  </si>
  <si>
    <t xml:space="preserve">Personal and sensitive information SHALL be encrypted when in transit. </t>
  </si>
  <si>
    <r>
      <rPr>
        <sz val="11"/>
        <color rgb="FF002060"/>
        <rFont val="Calibri"/>
        <family val="2"/>
        <scheme val="minor"/>
      </rPr>
      <t>CONDITION: - Electronic Prescription is for NSW, NT, WA, TAS, QLD, ACT, SA and / or VIC</t>
    </r>
    <r>
      <rPr>
        <sz val="11"/>
        <rFont val="Calibri"/>
        <family val="2"/>
        <scheme val="minor"/>
      </rPr>
      <t xml:space="preserve">
Electronic Prescription - Check Authorisation Reference Number - as presented per state(s)
</t>
    </r>
    <r>
      <rPr>
        <i/>
        <sz val="11"/>
        <rFont val="Calibri"/>
        <family val="2"/>
        <scheme val="minor"/>
      </rPr>
      <t>Note: Test will need to be proven for EVERY State and Territory declared for utilisation in TSR worksheet.</t>
    </r>
  </si>
  <si>
    <r>
      <t xml:space="preserve">Minimum interval between repeats as per 
- Schedule 4 Appendix B and 8 in NSW 
- Schedule 8 in ACT, WA, QLD and NT
- Schedule 8 and 4D in TAS 
</t>
    </r>
    <r>
      <rPr>
        <i/>
        <sz val="11"/>
        <rFont val="Calibri"/>
        <family val="2"/>
        <scheme val="minor"/>
      </rPr>
      <t xml:space="preserve">Note: Schedule 4 Appendix B refers to the NSW Poisons and Therapeutic Goods Regulation 2008, not the Poisons Standard. </t>
    </r>
  </si>
  <si>
    <r>
      <t xml:space="preserve">An electronic prescription created.
Reason for prescribe included as  a SNOMED CT-AU Coded Value (code only, not text).
</t>
    </r>
    <r>
      <rPr>
        <i/>
        <sz val="11"/>
        <rFont val="Calibri"/>
        <family val="2"/>
        <scheme val="minor"/>
      </rPr>
      <t xml:space="preserve">
Note: The applicable conformance requirements are those in section 3.1.2 of the Clinical Terminology Guidance for Use of Medical Nomenclatures in Information Exchange, and for SNOMED CT-AU the coding system identifier is "2.16.840.1.113883.6.96".
Note: NCTS digital health reference: https://developer.digitalhealth.gov.au/products/clinical-terminology
</t>
    </r>
  </si>
  <si>
    <r>
      <t xml:space="preserve">The system also includes Reason for prescribe as a text (human readable) field in the electronic prescription.
</t>
    </r>
    <r>
      <rPr>
        <i/>
        <sz val="11"/>
        <rFont val="Calibri"/>
        <family val="2"/>
        <scheme val="minor"/>
      </rPr>
      <t xml:space="preserve">
</t>
    </r>
  </si>
  <si>
    <r>
      <t xml:space="preserve">The system has ability to  transmit Evidence of Prescription (including the Token) to an electronic address and/or  print Evidence of Prescription (including the Token) in paper form.
</t>
    </r>
    <r>
      <rPr>
        <i/>
        <sz val="11"/>
        <rFont val="Calibri"/>
        <family val="2"/>
        <scheme val="minor"/>
      </rPr>
      <t xml:space="preserve">
 </t>
    </r>
  </si>
  <si>
    <t xml:space="preserve">Prescribing system reprint Evidence of Prescription. 
</t>
  </si>
  <si>
    <t xml:space="preserve">The system can send an EoP to the subject of care electronically. </t>
  </si>
  <si>
    <t xml:space="preserve">ASLR available 
Registration for ASLR details in progress
SoC's IHI does not have a status of "Active" 
</t>
  </si>
  <si>
    <t xml:space="preserve">PDS -&gt; Dispensing System </t>
  </si>
  <si>
    <t>Every EP contains the medication chart ID associated with the electronic prescription.</t>
  </si>
  <si>
    <t>Start: ASL Assisted Registration  ** Note: ASL Assisted Registration tests are ONLY relevant to Prescribing Systems that DO provide ASL Assisted Registration - Else ALL ASL Assisted Registration tests should be marked N/A</t>
  </si>
  <si>
    <t>Start: ASLR Viewing  *Note: ASLR Viewing tests are ONLY relevant to Prescribing Systems that DO provide ASLR Viewing  - Else ALL ASLR Viewing tests should be marked N/A</t>
  </si>
  <si>
    <t xml:space="preserve">The system does not display a Token associated with chart-based electronic prescription in Subject of Care’s Active Script List.  </t>
  </si>
  <si>
    <t>User accounts with electronic prescribing capability SHALL contain the user's: 
• Full Name  
• PBS Prescriber Number, where they have one  
• AHPRA Number (if known)
User accounts with electronic prescribing capability SHOULD contain the user's: 
• Healthcare Provider Identifier - Individual (HPI-I).</t>
  </si>
  <si>
    <t xml:space="preserve">Each account contains all user information as specified in the requirement:
Mandatory:
• Full Name  
• PBS Prescriber Number, where they have one  
• AHPRA Number (if known)
Recommended:
• Healthcare Provider Identifier - Individual (HPI-I)
</t>
  </si>
  <si>
    <t>System authentication includes at least the following: 
- Minimum password length 
- Password composition 
- Password retry limit (before lockout) 
- Password refresh interval (frequency with which new password must be created)  and
- Password reuse interval (period which must expire before a password may be reused).</t>
  </si>
  <si>
    <t>If the system provides ASL viewing capability, then the system SHALL maintain an audit log of access to Active Script Lists.
The audit log SHALL include at least:
• Date and time of access (time and time zone) 
• Subject of Care’s IHI number 
• Organisation or site ID, or User ID (from the prescribing system) or both.</t>
  </si>
  <si>
    <t xml:space="preserve">Where Evidence of Prescription is provided in paper form, the system SHALL include the following details: 
• Indication that this is an Evidence of Prescription (e.g. Not a dispensable prescription)  
• Token (Barcode/QR Code and DSPID)  
• Name of the Subject of Care  
• Name of the prescriber  
• Name of the prescriber organisation  
• Medicine(s) name, strength  
• Date prescribed  
• Contact details of the prescriber and / or prescribing organisation  
• Number of repeats available
• Privacy notice.
Note: the privacy notice can be provided by Services Australia.
Note: medication charts carry tokens (not EoP's) do not need to conform to this requirement when printing chart (see requirement PRES-705). See glossary for ‘Evidence of Prescription’.
Note: an individual EoP printed by charting software needs to conform to this requirement.
</t>
  </si>
  <si>
    <t>The system automatically:
1.Cancel the electronic prescription 
2.Alert the user that the transmission to the PDS has failed 
3.Suggest the user resends the electronic prescription to the PDS or issues a paper prescription</t>
  </si>
  <si>
    <t>Software developer organisation (Product owner)</t>
  </si>
  <si>
    <t>Prescriber enters incorrect details and password.</t>
  </si>
  <si>
    <t>Prescriber enters multi-stage details. E.g. wrong password then pre-set secret question.</t>
  </si>
  <si>
    <t>Prescriber enters wrong multi-factor details. E.g. incorrect Token details &amp; Password.</t>
  </si>
  <si>
    <t>For PBS and RPBS prescriptions, the system SHALL also include within the electronic prescription, all data fields as required by the National Health Act.</t>
  </si>
  <si>
    <t>The system SHALL include, within an electronic prescription, the following information: 
• Healthcare Provider Identifier - Individual (HPI-I) of the Prescriber (if available).</t>
  </si>
  <si>
    <t xml:space="preserve">Where the Reason for prescribe (clinical indication) is included as a coded value, the system SHALL also include Reason for prescribe as a text (human readable) field. 
 </t>
  </si>
  <si>
    <t>If the prescription is a confirmation of a verbal authority for urgent case/ supply, the system SHALL NOT generate a token that is passed to the Subject of Care (electronically).</t>
  </si>
  <si>
    <r>
      <t xml:space="preserve">The system SHALL include, within the electronic prescription, all data fields as required by Jurisdictional Regulations. 
</t>
    </r>
    <r>
      <rPr>
        <i/>
        <sz val="11"/>
        <color theme="1"/>
        <rFont val="Calibri"/>
        <family val="2"/>
        <scheme val="minor"/>
      </rPr>
      <t>Note: Jurisdictional Regulations may change periodically.</t>
    </r>
  </si>
  <si>
    <r>
      <t xml:space="preserve">The system SHALL include or display, the following text into or with the electronic prescription as appropriate:
•	‘for dental treatment only’
•	'for midwifery use only'
•	‘for optometry use only’
•	‘for podiatric treatment only’
•	'for treatment of foot conditions only’
•	‘for ocular treatment only’
</t>
    </r>
    <r>
      <rPr>
        <i/>
        <sz val="11"/>
        <rFont val="Calibri"/>
        <family val="2"/>
        <scheme val="minor"/>
      </rPr>
      <t xml:space="preserve">
Note: software is to insert/display text as appropriate.
Note: this can be texted entered/provided by the local user creating the prescription and may appear in the prescription notes.
Note: DISP-50 requires dispensing systems to display the information in this requirement.</t>
    </r>
  </si>
  <si>
    <r>
      <t xml:space="preserve">The system SHALL also include, within an electronic prescription, the following information:
•	Healthcare Provider Identifier - Individual (HPI-I) of the Prescriber
•	Unusual dose indicator (if applicable)
•	Minimum interval between repeats (if applicable) as per
-	Schedule 4 Appendix B and Schedule 8 in NSW
-	Schedule 8 in ACT, WA, Qld and NT
-	Schedule 8 and 4D in TAS.
</t>
    </r>
    <r>
      <rPr>
        <i/>
        <sz val="11"/>
        <rFont val="Calibri"/>
        <family val="2"/>
        <scheme val="minor"/>
      </rPr>
      <t>Note: Schedule 4 Appendix B refers to the NSW Poisons and Therapeutic Goods Regulation 2008.</t>
    </r>
    <r>
      <rPr>
        <sz val="11"/>
        <rFont val="Calibri"/>
        <family val="2"/>
        <scheme val="minor"/>
      </rPr>
      <t xml:space="preserve">
</t>
    </r>
  </si>
  <si>
    <r>
      <t xml:space="preserve">The system SHOULD include Medicine Name as a SNOMED CT-AU (which includes the Australian Medicines Terminology) Codable Value if a SNOMED code is available for that medicine.
</t>
    </r>
    <r>
      <rPr>
        <i/>
        <sz val="11"/>
        <rFont val="Calibri"/>
        <family val="2"/>
        <scheme val="minor"/>
      </rPr>
      <t xml:space="preserve">
</t>
    </r>
    <r>
      <rPr>
        <i/>
        <sz val="11"/>
        <color rgb="FFFF0000"/>
        <rFont val="Calibri"/>
        <family val="2"/>
        <scheme val="minor"/>
      </rPr>
      <t xml:space="preserve">
</t>
    </r>
    <r>
      <rPr>
        <sz val="11"/>
        <color rgb="FFFF0000"/>
        <rFont val="Calibri"/>
        <family val="2"/>
        <scheme val="minor"/>
      </rPr>
      <t xml:space="preserve">
</t>
    </r>
    <r>
      <rPr>
        <sz val="11"/>
        <rFont val="Calibri"/>
        <family val="2"/>
        <scheme val="minor"/>
      </rPr>
      <t xml:space="preserve">
 </t>
    </r>
  </si>
  <si>
    <r>
      <t xml:space="preserve">The system SHALL allow capture of Reason for prescribe (clinical indication) as a text field if no coded value is provided. 
</t>
    </r>
    <r>
      <rPr>
        <i/>
        <sz val="11"/>
        <color theme="1"/>
        <rFont val="Calibri"/>
        <family val="2"/>
        <scheme val="minor"/>
      </rPr>
      <t xml:space="preserve">Note: Reason for prescribe may not be easily defined or may cover more than one drop down menu option. 
Related requirements: PRES-21, PRES-21A. 
</t>
    </r>
    <r>
      <rPr>
        <sz val="11"/>
        <color theme="1"/>
        <rFont val="Calibri"/>
        <family val="2"/>
        <scheme val="minor"/>
      </rPr>
      <t xml:space="preserve"> </t>
    </r>
  </si>
  <si>
    <t xml:space="preserve">When generating an Evidence of Prescription in electronic format, the EoP SHALL NOT include the following details: 
• Subject of Care name.
</t>
  </si>
  <si>
    <r>
      <t xml:space="preserve"> An Evidence of Prescription (in any form) SHOULD include the following text:
•	“Chart-based electronic prescription”.
</t>
    </r>
    <r>
      <rPr>
        <i/>
        <sz val="11"/>
        <rFont val="Calibri"/>
        <family val="2"/>
        <scheme val="minor"/>
      </rPr>
      <t>Note: Indicating the prescription originates from a medication chart alerts the dispenser to the need to sight the full medication chart before dispensation to satisfy their legal obligations and improves patient safety.</t>
    </r>
  </si>
  <si>
    <r>
      <t xml:space="preserve">An Evidence of Prescription (in any format) SHALL have one and only one DSPID. 
</t>
    </r>
    <r>
      <rPr>
        <i/>
        <sz val="11"/>
        <rFont val="Calibri"/>
        <family val="2"/>
        <scheme val="minor"/>
      </rPr>
      <t>Note: the system may provide multiple EoP’s on a page or screen but the system must print or repeat all the details (i.e SoC/prescriber details) for each DSPID. This allows the SoC to separate and manage their EoPs and reduces the chance of unintended barcode scanning incidences.</t>
    </r>
  </si>
  <si>
    <t xml:space="preserve">On submission to a PDS, the system SHALL capture and retain the provided DSPID in the local system so that it can be recalled if required.
 </t>
  </si>
  <si>
    <r>
      <t xml:space="preserve">The system SHALL store, in a permanent and non-alterable manner within the clinical or medicines record of the person for whom the electronic prescription was generated, the particulars of any electronic prescription generated, consistent with and as required by any applicable regulations
</t>
    </r>
    <r>
      <rPr>
        <i/>
        <sz val="11"/>
        <rFont val="Calibri"/>
        <family val="2"/>
        <scheme val="minor"/>
      </rPr>
      <t xml:space="preserve">
Note: NSW regulations require prescription details to be retained for at least two years.</t>
    </r>
  </si>
  <si>
    <r>
      <t xml:space="preserve">The system SHALL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MAY include the IHI in an electronic prescription (without validating it).
</t>
    </r>
    <r>
      <rPr>
        <i/>
        <sz val="11"/>
        <color theme="1"/>
        <rFont val="Calibri"/>
        <family val="2"/>
        <scheme val="minor"/>
      </rPr>
      <t>Note: UC.330 conformance requirements not listed
above are optional for Prescribing Systems.</t>
    </r>
  </si>
  <si>
    <r>
      <t xml:space="preserve">The system SHOULD conform to mandatory requirements
021561, 016832, 016813 and 016815 in Healthcare
Identifiers use case UC.330 (Send patient health
information electronically) when sending an electronic
prescription.
If a failure to validate a known IHI can be attributed to
the unavailability of the HI Service then a Prescribing
System MAY include the IHI in an electronic
prescription (without validating it).
</t>
    </r>
    <r>
      <rPr>
        <i/>
        <sz val="11"/>
        <color theme="1"/>
        <rFont val="Calibri"/>
        <family val="2"/>
        <scheme val="minor"/>
      </rPr>
      <t>Note: UC.330 conformance requirements not listed
above are optional for Prescribing Systems.</t>
    </r>
  </si>
  <si>
    <r>
      <t xml:space="preserve">When the user issues a cancellation request the system SHALL issue a cancellation message to the PDS.
</t>
    </r>
    <r>
      <rPr>
        <i/>
        <sz val="11"/>
        <rFont val="Calibri"/>
        <family val="2"/>
        <scheme val="minor"/>
      </rPr>
      <t xml:space="preserve">
Note: this is a cancel request. The request will fail if the prescription has already been dispensed or is locked for dispensing.
</t>
    </r>
    <r>
      <rPr>
        <sz val="11"/>
        <rFont val="Calibri"/>
        <family val="2"/>
        <scheme val="minor"/>
      </rPr>
      <t xml:space="preserve"> </t>
    </r>
  </si>
  <si>
    <t>Please specify "Open Model" or "Direct Model".</t>
  </si>
  <si>
    <t>Please specify if your prescribing system is Med Chart Prescribing System.</t>
  </si>
  <si>
    <t xml:space="preserve">The system transmits the information as specified:
- The electronic token or URI (e.g. URL) linking to the electronic token
- The initials of the Name of the Subject of Care
- Medicine name
Notes: URI is Prescription URI, not the URI containing the phone number or email address. 
  </t>
  </si>
  <si>
    <t>Electronic Prescribing  – Conformance Profile v3.0.1</t>
  </si>
  <si>
    <t>Branch Manager – Clinical and Digital Health Standards Governance, Digital Strategy Division</t>
  </si>
  <si>
    <t>Please enter a text string of no more than 36 printable characters containing a text string representing the Product Name, a single character delimiter (‘|’) and an alpha-numeric string representing the Software Product Version.</t>
  </si>
  <si>
    <t>Please specify name of the PDS that your system connects to (if applicable).</t>
  </si>
  <si>
    <t>Please specify name of the ASLR that your system connects to (if applicable).</t>
  </si>
  <si>
    <t>PDS available
HI Service available</t>
  </si>
  <si>
    <t xml:space="preserve">Extract system Audit Log Details.  </t>
  </si>
  <si>
    <t>Electronic Prescription - It is not possible to map the drug as listed in the PBS to an AMT concept e.g. 
insulin aspart 100 units/mL fast acting injection, 1 x 10 mL vial (FIASP)</t>
  </si>
  <si>
    <r>
      <t>1</t>
    </r>
    <r>
      <rPr>
        <sz val="11"/>
        <color rgb="FFFF0000"/>
        <rFont val="Calibri"/>
        <family val="2"/>
        <scheme val="minor"/>
      </rPr>
      <t>.</t>
    </r>
    <r>
      <rPr>
        <sz val="11"/>
        <rFont val="Calibri"/>
        <family val="2"/>
        <scheme val="minor"/>
      </rPr>
      <t xml:space="preserve"> Passwords are NOT stored as plain text
2. passwords are stored with salt added and encrypted using an ASD approved hashing algorithm.
</t>
    </r>
  </si>
  <si>
    <t xml:space="preserve">The following items are printed or displayed:
- chart identifier
- tokens for each line item (in line with the medication chart). </t>
  </si>
  <si>
    <r>
      <t>The system</t>
    </r>
    <r>
      <rPr>
        <b/>
        <sz val="11"/>
        <color theme="1"/>
        <rFont val="Calibri"/>
        <family val="2"/>
        <scheme val="minor"/>
      </rPr>
      <t xml:space="preserve"> </t>
    </r>
    <r>
      <rPr>
        <sz val="11"/>
        <color theme="1"/>
        <rFont val="Calibri"/>
        <family val="2"/>
        <scheme val="minor"/>
      </rPr>
      <t xml:space="preserve">SHALL provide single factor, multi-stage, or multi-factor authentication on all user accounts. 
</t>
    </r>
    <r>
      <rPr>
        <i/>
        <sz val="11"/>
        <color theme="1"/>
        <rFont val="Calibri"/>
        <family val="2"/>
        <scheme val="minor"/>
      </rPr>
      <t xml:space="preserve">
Testing Note: only test the authentication your system uses.
</t>
    </r>
  </si>
  <si>
    <r>
      <t xml:space="preserve">The system SHALL allow access to electronic prescribing capability only to designated user accounts. 
</t>
    </r>
    <r>
      <rPr>
        <i/>
        <sz val="11"/>
        <color theme="1"/>
        <rFont val="Calibri"/>
        <family val="2"/>
        <scheme val="minor"/>
      </rPr>
      <t>Note: only users designated by the healthcare organisation as having prescribing rights may access the electronic prescribing capability.</t>
    </r>
  </si>
  <si>
    <r>
      <t xml:space="preserve">The system SHOULD provide multi-factor authentication on user accounts with electronic prescribing capability. 
</t>
    </r>
    <r>
      <rPr>
        <i/>
        <sz val="11"/>
        <color theme="1"/>
        <rFont val="Calibri"/>
        <family val="2"/>
        <scheme val="minor"/>
      </rPr>
      <t>Note: as per Australian Cyber Security Centre (ACSC) recommendations.</t>
    </r>
  </si>
  <si>
    <t>User accounts with electronic prescribing capability SHALL contain the user's: 
• Full Name  
• PBS Prescriber Number, where they have one 
• Healthcare Provider Identifier - Individual (HPI-I).</t>
  </si>
  <si>
    <t>Where only single factor or multi-stage authentication is provided, the system SHALL use strong authentication for users who have the permission to author an ePrescription or view the patient's Active Script List. This is to be done by at least one of the following 3 approaches:
1.	Give the healthcare organisations the ability to establish authentication parameters. Including, but not limited to:
•	Minimum password length 
•	Password composition 
•	Password retry limit (before lockout) 
•	Password refresh interval (frequency with which new password must be created)
•	Password reuse interval (period which must expire before a password may be reused).
2.	Require all users to have a strong password which permits the use of special characters with a minimum of:
•	Eight characters 
•	One letter 
•	One number. 
3.	Require all users to have passwords aligned to ISM Security Control 0417 and ISM Security Control 0421.
Note: healthcare organisations shall have the support of the system in the implementation of access control policies.
Note: some Software-As-A-Service software are not able to adopt password policy at an organisational level and as such must ensure users have a strong password.</t>
  </si>
  <si>
    <r>
      <t>The system SHALL automatically log off an account, or require re-authentication, after a period of inactivity.
The period of inactivity</t>
    </r>
    <r>
      <rPr>
        <b/>
        <sz val="11"/>
        <color theme="1"/>
        <rFont val="Calibri"/>
        <family val="2"/>
        <scheme val="minor"/>
      </rPr>
      <t xml:space="preserve"> </t>
    </r>
    <r>
      <rPr>
        <sz val="11"/>
        <color theme="1"/>
        <rFont val="Calibri"/>
        <family val="2"/>
        <scheme val="minor"/>
      </rPr>
      <t xml:space="preserve">SHALL be either:
1. configurable by the healthcare organisation AND the default SHOULD be no longer than 15min
OR
2. a time period set by the software vendor no longer than 15 minutes.
</t>
    </r>
    <r>
      <rPr>
        <i/>
        <sz val="11"/>
        <color theme="1"/>
        <rFont val="Calibri"/>
        <family val="2"/>
        <scheme val="minor"/>
      </rPr>
      <t xml:space="preserve">Note: healthcare organisations shall be able to define a period of inactivity after which the prescriber's terminal may be considered unattended and vulnerable to misuse.
Note: software-as-a-Service providers may not be able to set time period for each organisation and as such may select a time period no longer than 15 minutes for all users.
Note: healthcare organisation may choose not to enable this functionality where their corporate system addresses this requirement. </t>
    </r>
  </si>
  <si>
    <r>
      <t xml:space="preserve">The system </t>
    </r>
    <r>
      <rPr>
        <b/>
        <sz val="11"/>
        <color theme="1"/>
        <rFont val="Calibri"/>
        <family val="2"/>
        <scheme val="minor"/>
      </rPr>
      <t>SHALL</t>
    </r>
    <r>
      <rPr>
        <sz val="11"/>
        <color theme="1"/>
        <rFont val="Calibri"/>
        <family val="2"/>
        <scheme val="minor"/>
      </rPr>
      <t xml:space="preserve"> require the user to reauthenticate prior to submitting a Schedule 8 medicine. 
</t>
    </r>
    <r>
      <rPr>
        <i/>
        <sz val="11"/>
        <color theme="1"/>
        <rFont val="Calibri"/>
        <family val="2"/>
        <scheme val="minor"/>
      </rPr>
      <t>Note: prescriptions for Controlled Drugs warrant additional measures to ensure that the prescription is being created by an authorised prescriber.  See also PRES-7A.</t>
    </r>
  </si>
  <si>
    <r>
      <t xml:space="preserve">The system MAY automatically disable an account that has been inactive for a period defined by the healthcare organisation. 
</t>
    </r>
    <r>
      <rPr>
        <i/>
        <sz val="11"/>
        <color theme="1"/>
        <rFont val="Calibri"/>
        <family val="2"/>
        <scheme val="minor"/>
      </rPr>
      <t xml:space="preserve">
Note: this measure is a "backstop". Healthcare organisations should implement de-provisioning or account disablement where the user leaves on a permanent or temporary basis. </t>
    </r>
  </si>
  <si>
    <r>
      <t xml:space="preserve">If the system stores passwords in any form, it SHALL ensure that the passwords are stored securely. This is to be done by:
•	not storing passwords as plain text
•	ensuring that passwords are stored with salt added and encrypted using an ASD approved hashing algorithm.
</t>
    </r>
    <r>
      <rPr>
        <i/>
        <sz val="11"/>
        <rFont val="Calibri"/>
        <family val="2"/>
      </rPr>
      <t>Note: it is recommended that salt is unique randomly generated.</t>
    </r>
  </si>
  <si>
    <r>
      <t>Where the system is hosted and accessible over the public internet (see note) and the system is only using single factor or multi-stage authentication the system SHALL check the users’ credentials with a known breached credentials service or against a known breached password list.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perform this check at the time the password is set by the user and on the first login after the known breached credentials service or password list has been updated. 
If the password was found in a past breach the user SHALL be required to update their password. The user’s authentication SHALL be rejected until a password reset has been performed.
</t>
    </r>
    <r>
      <rPr>
        <i/>
        <sz val="11"/>
        <color theme="1"/>
        <rFont val="Calibri"/>
        <family val="2"/>
        <scheme val="minor"/>
      </rPr>
      <t>Note: a known breached credentials service is a service which provides either an application programming interface (API) to check if a password has been included in a known data breach or a list of all known passwords included in known data breaches.
Note: this requirement applies to software-as-a-service accessible over the public internet. Software which is deployed within a healthcare provider organisation's infrastructure does not need to meet this requirement.</t>
    </r>
  </si>
  <si>
    <r>
      <t>The system SHALL</t>
    </r>
    <r>
      <rPr>
        <b/>
        <sz val="11"/>
        <color theme="1"/>
        <rFont val="Calibri"/>
        <family val="2"/>
        <scheme val="minor"/>
      </rPr>
      <t xml:space="preserve"> </t>
    </r>
    <r>
      <rPr>
        <sz val="11"/>
        <color theme="1"/>
        <rFont val="Calibri"/>
        <family val="2"/>
        <scheme val="minor"/>
      </rPr>
      <t xml:space="preserve">maintain an audit log of logon, logoff, stage-change and credential change activity for all user accounts. 
</t>
    </r>
    <r>
      <rPr>
        <i/>
        <sz val="11"/>
        <color theme="1"/>
        <rFont val="Calibri"/>
        <family val="2"/>
        <scheme val="minor"/>
      </rPr>
      <t xml:space="preserve">Note: stage-change is where an additional credential is required - for example a PIN is required to undertake a particular function. Credential change would be the change of the form of the credential or a change to the value (for example, password change). </t>
    </r>
  </si>
  <si>
    <t xml:space="preserve">The system SHALL record each electronic prescription generated in an audit log. The details of the record shall include: 
• Date and time of prescription creation (time and time zone)  
• The Globally Unique Prescription Identifier  
• The Delivery Service Prescription Identifier (DSPID)  
• Date and time receipt acknowledged by the PDS (time and time zone), if applicable 
• All information related to the electronic prescription. 
Note: some direct PDS may not have an acknowledgement. This will be determined by the architecture and technical solution.
Note: storing the audit log in a location that is NOT the main system would assist data recovery efforts if the main system is compromised or unavailable.
</t>
  </si>
  <si>
    <t>The system SHALL record each electronic prescription cancellation request in the audit log. 
The details of the record shall include: 
• Date and time of cancellation (time and time zone)  
• The Globally Unique Prescription Identifier  
• The Delivery Service Prescription Identifier (DSPID)  
• Date and time of acknowledgement (time and time zone), if applicable  
• The success (or otherwise) of the cancellation. 
Note: cancellation is used to reflect that the prescription was created in error, not that it has been ceased or has expired.
Note: some direct PDS may not have an acknowledgement. This will be determined by the architecture and technical solution.</t>
  </si>
  <si>
    <r>
      <t xml:space="preserve">When connecting to a PDS over a public network, the system SHALL authenticate the identity of the PDS using Public Key Infrastructure (PKI). 
</t>
    </r>
    <r>
      <rPr>
        <i/>
        <sz val="11"/>
        <rFont val="Calibri"/>
        <family val="2"/>
        <scheme val="minor"/>
      </rPr>
      <t xml:space="preserve">
Note: the Conformance Requirements will be updated if the approved authentication methods change. </t>
    </r>
  </si>
  <si>
    <r>
      <t xml:space="preserve">When connecting to a PDS over a public network, the system SHALL assert the identity of the organisation connecting the system to the PDS. 
</t>
    </r>
    <r>
      <rPr>
        <i/>
        <sz val="11"/>
        <rFont val="Calibri"/>
        <family val="2"/>
        <scheme val="minor"/>
      </rPr>
      <t xml:space="preserve">
Note: the Conformance Requirements will be updated if the approved authentication methods change. </t>
    </r>
    <r>
      <rPr>
        <sz val="11"/>
        <rFont val="Calibri"/>
        <family val="2"/>
        <scheme val="minor"/>
      </rPr>
      <t xml:space="preserve">
 </t>
    </r>
  </si>
  <si>
    <t xml:space="preserve">All transmission of electronic prescription information over public networks SHALL be encrypted using Australian Signals Directorate (ASD) approved cryptographic algorithms. </t>
  </si>
  <si>
    <r>
      <t xml:space="preserve">The system SHOULD validate digital certificates.
</t>
    </r>
    <r>
      <rPr>
        <i/>
        <sz val="11"/>
        <color theme="1"/>
        <rFont val="Calibri"/>
        <family val="2"/>
        <scheme val="minor"/>
      </rPr>
      <t>Note: see Appendix B Implementation Advice in the Conformance Profile for full implementation guidance.</t>
    </r>
  </si>
  <si>
    <r>
      <t xml:space="preserve">The system MAY provide for an option to enable / disable electronic prescribing capability on a per user account basis. 
</t>
    </r>
    <r>
      <rPr>
        <i/>
        <sz val="11"/>
        <color theme="1"/>
        <rFont val="Calibri"/>
        <family val="2"/>
        <scheme val="minor"/>
      </rPr>
      <t xml:space="preserve">Note: some prescribers may elect not to participate in electronic prescribing and may not wish to be presented with electronic prescribing options. </t>
    </r>
  </si>
  <si>
    <r>
      <t xml:space="preserve">When creating a prescription, the system SHOULD disable electronic prescribing functionality if it is aware that the Open Prescription Delivery Service is unavailable or unreachable.
</t>
    </r>
    <r>
      <rPr>
        <i/>
        <sz val="11"/>
        <rFont val="Calibri"/>
        <family val="2"/>
        <scheme val="minor"/>
      </rPr>
      <t>Note: for prescriber workflow efficiency. The intent is that the system should support early detection that the electronic prescribing process will not succeed.</t>
    </r>
  </si>
  <si>
    <r>
      <t xml:space="preserve">When creating a prescription, the system SHALL allow the prescriber to select between creation of an electronic or paper prescription (but not both). 
</t>
    </r>
    <r>
      <rPr>
        <i/>
        <sz val="11"/>
        <color theme="1"/>
        <rFont val="Calibri"/>
        <family val="2"/>
        <scheme val="minor"/>
      </rPr>
      <t xml:space="preserve">Note: supports Subject of Care's choice. Furthermore, under Regulations, the medicines prescribed may require a paper prescription. 
</t>
    </r>
  </si>
  <si>
    <r>
      <t xml:space="preserve">When generating an Electronic Prescription, the system SHALL NOT issue an Electronic Transfer of Prescription (ETP) message. 
</t>
    </r>
    <r>
      <rPr>
        <i/>
        <sz val="11"/>
        <rFont val="Calibri"/>
        <family val="2"/>
        <scheme val="minor"/>
      </rPr>
      <t xml:space="preserve">Note: an ETP Message may be sent if a Paper Prescription is created. An Electronic Prescription will be sent to the PDS only if there is no paper prescription. There should never be a paper prescription and an electronic prescription at the same time for the same prescription.
</t>
    </r>
  </si>
  <si>
    <r>
      <t xml:space="preserve">The system SHALL NOT send the electronic prescription to more than one (1) PDS. </t>
    </r>
    <r>
      <rPr>
        <i/>
        <sz val="11"/>
        <rFont val="Calibri"/>
        <family val="2"/>
        <scheme val="minor"/>
      </rPr>
      <t xml:space="preserve">
Note: if an "Open" electronic prescription is generated it must be sent to only one PDS. If a "Direct" electronic prescription is generated it must not be sent at all to an open PDS. This is to avoid duplication of the prescription. </t>
    </r>
  </si>
  <si>
    <r>
      <t xml:space="preserve">The system SHALL conform to the following requirements for Healthcare Identifiers use cases UC.010 (Register patient) and UC.015 (Update patient health record):
1.	All mandatory and applicable conditional conformance requirements.
2.	Recommended conformance requirements 005812, 005813, 005814 and 005818.
</t>
    </r>
    <r>
      <rPr>
        <i/>
        <sz val="11"/>
        <color theme="1"/>
        <rFont val="Calibri"/>
        <family val="2"/>
        <scheme val="minor"/>
      </rPr>
      <t>Note: conformance to requirements 005812, 005813, 005814 and 005818 is mandated for Prescribing Systems. That is, Prescribing Systems need to be able to query the HI Service using an IHI, Medicare card number or DVA file number and be able to resubmit a query using modified search criteria (such as a person’s maiden name or alternative given names).
The requirements are stated in Use of Healthcare Identifiers in Health Software Systems Software Conformance Requirements [AGENCY2020].</t>
    </r>
  </si>
  <si>
    <r>
      <t xml:space="preserve">The system SHALL include an IHI in an electronic prescription only if its status is “active” and “verified” in the prescribing system.
</t>
    </r>
    <r>
      <rPr>
        <i/>
        <sz val="11"/>
        <color theme="1"/>
        <rFont val="Calibri"/>
        <family val="2"/>
        <scheme val="minor"/>
      </rPr>
      <t>Note: this disallows a Prescribing System from using an IHI with another status such as “deceased”.</t>
    </r>
  </si>
  <si>
    <t>The system SHALL also include, within an electronic prescription, at least the following information:
•	Healthcare Provider Identifier - Organisation (HPI-O) of the prescribing organisation 
•	Hospital Provider Number (HPN), if it exists 
•	Residential Aged Care Facility ID (RACFID), or equivalent, if it exists 
•	Subject of Care Date of Birth  
•	Subject of Care’s address 
•	The medicine name 
•	The medicine strength 
Either:
             • 	Maximum quantity authorised to dispense
Or for chart-based electronic prescriptions:
            •   	the medicine dose, 
            •   	frequency for use
            • 	  the duration of use or cessation date (as an alternative to the quantity).
•	Directions for use 
•	medicine form 
•	Route of administration 
•	Number of repeats (if applicable) 
•	Closing the Gap code (if applicable) 
•	Prescription notes to record unusual dose, staged supply etc 
•	Either the privacy notice or a reference to the privacy notice, but not both
Note: the data fields listed in the requirement are in addition to the mandatory fields as per the legislation and do not form the complete data set.
Note: a reference to the privacy notice might be a clickable hyperlink, a url or some other means to locate the privacy notice. The privacy notice can be provided by Services Australia.
Note: unusual doses can be emphasised either in the dosage instructions, the prescriptions notes or by emphasising the dose at the point of rendering.
Note: where the patient is attending a public hospital, private hospital, correctional health facility, children and youth services facility or residential care facility the address (subject of care address attribute) of the hospital or facility must be provided to ensure supply if in Tasmania. An additional address attribute is not required.
Note: Maximum quantity authorised can be provided in words in the notes.
Note: Route can be provided in the directions.
Note: DISP-50 requires dispensing systems to display the information in this requirement.
Note: each line item in a chart represents a prescription and relevant attributes stored at a chart level need to be repeated for each line item when submitted to a PDS/dispensing system.</t>
  </si>
  <si>
    <t>The system SHALL also support and include (if applicable) in the electronic prescription:
•	Authorisation reference number (up to 25 characters alpha/numeric) 
•	Prescriber specialist qualification (if not in the ACT) 
•	Prescriber qualification (if in Qld, ACT) 
•	The name of the pharmacy the prescription is to be dispensed (if required by NSW).
The system SHALL present the authorisation reference number as:
•	“Authorisation number” in NSW and NT 
•	“Authority number” in WA and TAS 
•	“Approval number” in QLD and ACT  
•	“Permit number” in SA
•	“Warrant number" in VIC.
Note: all states and territories use the same authority number concept and the authority number performs the same function across states and territories. Systems and databases may utilise the same field/attribute, but it must be presented according to this requirement. 
Note: DISP-50 requires dispensing systems to display the information in this requirement.</t>
  </si>
  <si>
    <r>
      <t xml:space="preserve">The system SHOULD allow for the inclusion of Reason for prescribe (clinical indication) as a SNOMED CT-AU Codeable Value.
</t>
    </r>
    <r>
      <rPr>
        <i/>
        <sz val="11"/>
        <rFont val="Calibri"/>
        <family val="2"/>
        <scheme val="minor"/>
      </rPr>
      <t xml:space="preserve">Note: support for the inclusion of a SNOMED code is encouraged noting the clinician sometimes doesn’t provide a Reason for prescribe or the reason has no SNOMED code. If the clinician provides a Reason for prescribe, and that reason has a SNOMED code, the system is expected to include it in the prescription.
Note: contact the NCTS for guidance on the appropriate SNOMED value set for Reason for Prescribe.
</t>
    </r>
  </si>
  <si>
    <r>
      <t xml:space="preserve">The system SHALL NOT require Reason for prescribe (clinical indication) as a SNOMED CT-AU Codeable Value. 
</t>
    </r>
    <r>
      <rPr>
        <i/>
        <sz val="11"/>
        <rFont val="Calibri"/>
        <family val="2"/>
        <scheme val="minor"/>
      </rPr>
      <t xml:space="preserve">Note: the system should allow, but not demand, that Reason for Prescribe be populated. Where it is populated, it should also be represented as a SNOMED CT-AU Coded Value. Related requirements: PRES-21, PRES-22, PRES-49, PRES-53. </t>
    </r>
  </si>
  <si>
    <r>
      <t xml:space="preserve">Irrespective of the inclusion of any codeable values, the system SHALL include all information fields presented to the prescriber in "Original Text". 
</t>
    </r>
    <r>
      <rPr>
        <i/>
        <sz val="11"/>
        <rFont val="Calibri"/>
        <family val="2"/>
        <scheme val="minor"/>
      </rPr>
      <t xml:space="preserve">Note: the clinical/supervising pharmacist sees the instructions as displayed to the prescriber when the prescriber wrote the prescription. 
"Original Text" is defined as the text "exactly as presented to the prescriber or dispenser". </t>
    </r>
  </si>
  <si>
    <r>
      <t xml:space="preserve">The system SHALL capture an indication from the prescriber if the electronic prescription is confirmation of a verbal authority for an urgent case/supply.
</t>
    </r>
    <r>
      <rPr>
        <i/>
        <sz val="11"/>
        <rFont val="Calibri"/>
        <family val="2"/>
        <scheme val="minor"/>
      </rPr>
      <t xml:space="preserve">NOTE: a ‘verbal authority’ prescription is issued in confirmation of the prescriber's direction to the pharmacist given orally in person or by phone, or fax or email. The common term for this is “script owing”. If the prescription generated should be provided to a particular pharmacy because they have already provided urgent supply with authorisation from the prescriber, a flag or check box should be set by the prescriber within the prescribing system. 
NOTE: this requirement may not be applicable in a hospital setting.
</t>
    </r>
  </si>
  <si>
    <r>
      <t xml:space="preserve">The system SHALL include one and only one prescription line item within each electronic prescription.
</t>
    </r>
    <r>
      <rPr>
        <i/>
        <sz val="11"/>
        <color theme="1"/>
        <rFont val="Calibri"/>
        <family val="2"/>
        <scheme val="minor"/>
      </rPr>
      <t xml:space="preserve">Note: whilst it is common for paper prescriptions to contain up to three line items, electronic prescriptions must have one and only one line item. </t>
    </r>
  </si>
  <si>
    <t xml:space="preserve">The prescribing system SHALL be able to make available in a medication chart:
•	The chart identifiers 
•	Tokens for each prescription line item in line with the medication chart. 
Note: providing the chart identifier and/or tokens permits the dispenser to download prescriptions from the PDS. 
</t>
  </si>
  <si>
    <t>After submitting an electronic prescription to an Open PDS, the system SHALL have the ability to:
•	Facilitate the transmission of Evidence of Prescription (including the Token) to an electronic address (e.g. SMS, email), in electronic form  and/or
•	Print Evidence of Prescription (including the Token) in paper form.
Note: Electronic prescriptions are limited to one line item.
Note: requirements PRES-42 and PRES-48  apply only where Evidence of Prescription is to be provided to the Subject of Care (i.e. where the SoC should leave the consultation with a valid prescription).</t>
  </si>
  <si>
    <r>
      <t xml:space="preserve">If generating a Token in any format (e.g. paper, electronic or on a medication chart), the Token SHALL be displayed as a barcode or QR code. The DSPID SHALL be displayed in alphanumeric form in a position associated with the barcode/QR code. (e.g. directly below) or the DSPID SHALL be labelled DSPID.
</t>
    </r>
    <r>
      <rPr>
        <i/>
        <sz val="11"/>
        <rFont val="Calibri"/>
        <family val="2"/>
        <scheme val="minor"/>
      </rPr>
      <t xml:space="preserve">Note: in the event that the Token is unable to be scanned, a user may enter the DSPID manually.
 </t>
    </r>
  </si>
  <si>
    <r>
      <t xml:space="preserve">The system SHALL be able to reprint an Evidence of Prescription when the prescriber needs to do so.
</t>
    </r>
    <r>
      <rPr>
        <i/>
        <sz val="11"/>
        <rFont val="Calibri"/>
        <family val="2"/>
        <scheme val="minor"/>
      </rPr>
      <t>Note: the system is not expected to reprint an Evidence of Prescription that originated from a different system. That is, the CIS needs to only reprint an Evidence of Prescription if it was created in that system.</t>
    </r>
    <r>
      <rPr>
        <sz val="11"/>
        <rFont val="Calibri"/>
        <family val="2"/>
        <scheme val="minor"/>
      </rPr>
      <t xml:space="preserve">
</t>
    </r>
  </si>
  <si>
    <r>
      <t xml:space="preserve">If the system has the capacity to send an EoP to the subject of care electronically, the system SHOULD be able to re-send an electronic EoP should there be a need to do so.
</t>
    </r>
    <r>
      <rPr>
        <i/>
        <sz val="11"/>
        <rFont val="Calibri"/>
        <family val="2"/>
        <scheme val="minor"/>
      </rPr>
      <t>Note: the system is not expected to re-send an electronic EoP that originated from a different system. That is, the CIS needs to only re-send an electronic EoP if it was created in that system</t>
    </r>
    <r>
      <rPr>
        <sz val="11"/>
        <rFont val="Calibri"/>
        <family val="2"/>
        <scheme val="minor"/>
      </rPr>
      <t>.</t>
    </r>
  </si>
  <si>
    <r>
      <t xml:space="preserve">Where Evidence of Prescription is provided electronically, the system SHALL allow the user to select an electronic address for a particular Subject of Care (SoC) on a per prescription basis. 
</t>
    </r>
    <r>
      <rPr>
        <i/>
        <sz val="11"/>
        <rFont val="Calibri"/>
        <family val="2"/>
        <scheme val="minor"/>
      </rPr>
      <t xml:space="preserve">
Note: prescribers may have a default electronic address on file for the SoC. This may be for appointment reminders or other types of communication. The SoC may wish to use a different address to receive their prescription Token. </t>
    </r>
  </si>
  <si>
    <t>Where Evidence of Prescription is sent in electronic form (e.g. SMS, email), the system SHALL transmit at least:
•	The electronic token or URI (e.g. URL) linking to the electronic token 
•	The initials of the Name of the Subject of Care
•	Medicine name.
Note: see PRES-48A for more information.</t>
  </si>
  <si>
    <r>
      <t xml:space="preserve">Where an Evidence of Prescription is sent in electronic form and that Evidence of Prescription includes a link to an electronic token (URI), then any information provided by that link SHALL also conform to PRES-46 and PRES-48A.
</t>
    </r>
    <r>
      <rPr>
        <i/>
        <sz val="11"/>
        <rFont val="Calibri"/>
        <family val="2"/>
        <scheme val="minor"/>
      </rPr>
      <t>Note: in the event that the electronic address was incorrectly recorded, this limits the potential for exposing personal information to an unknown party.</t>
    </r>
  </si>
  <si>
    <r>
      <t>Where Evidence of Prescription is sent in electronic form, the system SHALL</t>
    </r>
    <r>
      <rPr>
        <i/>
        <sz val="11"/>
        <rFont val="Calibri"/>
        <family val="2"/>
        <scheme val="minor"/>
      </rPr>
      <t xml:space="preserve"> </t>
    </r>
    <r>
      <rPr>
        <sz val="11"/>
        <rFont val="Calibri"/>
        <family val="2"/>
        <scheme val="minor"/>
      </rPr>
      <t xml:space="preserve">support confirmation of the electronic address to be used by the prescriber with the Subject of Care. 
</t>
    </r>
    <r>
      <rPr>
        <i/>
        <sz val="11"/>
        <rFont val="Calibri"/>
        <family val="2"/>
        <scheme val="minor"/>
      </rPr>
      <t>Note: the address that will be used should be conveniently displayed so the prescriber can confirm this verbally or by display.</t>
    </r>
  </si>
  <si>
    <t xml:space="preserve">Where generating an Evidence of Prescription in any format, the EoP SHALL NOT include the following details: 
• Subject of Care age  
• 	Subject of Care date of birth 
• Subject of Care sex  
• PBS Prescriber number  
• Authority number  
• Medicine form  
• Medicine dose or directions  or 
• Reason for prescribe. 
There SHALL NOT be a place for the prescriber to sign. 
Note: the dispenser will have the SoC’s age and gender available to them, and may use this information to achieve a degree of certainty that the person presenting the Token is entitled to receive the medicines. The information on the Evidence of Prescription is not a definitive (legal) representation of the prescription. 
Not providing the PBS prescriber number, any PBS or state authority or permit number and dose mitigates the risk of the dispenser dispensing against Evidence of Prescription rather than the electronic prescription. 
Note: if Form is incorporated into the Medicine Name, it may be included. There is no requirement to strip the form out of the medicine name.
</t>
  </si>
  <si>
    <r>
      <t xml:space="preserve">The system SHALL allow the user to make changes to a prescription prior to finalising. If the prescription has been sent to the PDS, PRES-41 applies. 
</t>
    </r>
    <r>
      <rPr>
        <i/>
        <sz val="11"/>
        <color theme="1"/>
        <rFont val="Calibri"/>
        <family val="2"/>
        <scheme val="minor"/>
      </rPr>
      <t xml:space="preserve">Note: supports current primary care workflow where the prescriber may review prescription details onscreen and want to make corrections prior to finalising.  </t>
    </r>
  </si>
  <si>
    <r>
      <t xml:space="preserve">Post finalisation, where an electronic prescription has been sent to the PDS as an electronic prescription, the system SHALL provide a mechanism for the prescriber to correct a prescription if the prescriber needs to.
</t>
    </r>
    <r>
      <rPr>
        <i/>
        <sz val="11"/>
        <color theme="1"/>
        <rFont val="Calibri"/>
        <family val="2"/>
        <scheme val="minor"/>
      </rPr>
      <t xml:space="preserve">Note: an “amend” operation or a “cancel prescription” operation followed by a “create prescription” operation is an acceptable mechanism. Vendors will need to understand what operations the PDS will support. 
Note: a prescription that has been dispensed cannot be corrected or cancelled. Outstanding repeats can still be cancelled - depending on PDS functionality.
Note: if the correction request fails, the outcome will include the cause of the failure e.g. already dispensed, locked, disabled see DS-11B.
</t>
    </r>
  </si>
  <si>
    <r>
      <t xml:space="preserve">The system SHALL display the electronic prescription in a format that meets the requirements of the National Regulations and relevant state and territory legislation including all data fields that will be submitted, to the prescriber and obtain a final approval from the prescriber prior to finalising the prescription for transmission.
</t>
    </r>
    <r>
      <rPr>
        <i/>
        <sz val="11"/>
        <rFont val="Calibri"/>
        <family val="2"/>
        <scheme val="minor"/>
      </rPr>
      <t xml:space="preserve">Note: through this display, prescribers will be provided a step in their workflow to review the prescription prior to issuing. This offers an opportunity to review and amend the prescription as required to ensure patient safety. 
How the particulars of the prescription are displayed may vary between software products and jurisdiction. It's intended that a prescription should be displayed in a manner similar to a paper prescription.
Note: an action by the prescriber to “send” the electronic prescription is considered adequate confirmation of final approval.
Note: it is recommended software conforms with National Guidelines for On-Screen Display of Medicines Information [ACSQHC2017] where practical.
Note: “All data fields” includes any automatic data mapping or translations that may occur due to active ingredient prescribing but does not include system data like GUID’s, PBS Codes, OIDS, serial numbers, datetime stamps etc.. </t>
    </r>
  </si>
  <si>
    <r>
      <t xml:space="preserve">The system SHALL record the date and time (time and time zone) that the PDS acknowledged receipt of the electronic prescription. 
</t>
    </r>
    <r>
      <rPr>
        <i/>
        <sz val="11"/>
        <rFont val="Calibri"/>
        <family val="2"/>
        <scheme val="minor"/>
      </rPr>
      <t>Note: some direct PDS may not have an acknowledgement. This will determined by the architecture and technical solution.</t>
    </r>
  </si>
  <si>
    <r>
      <t xml:space="preserve">When creating an electronic prescription the system SHALL allow the user to abort submission of the electronic prescription prior to acknowledgement of receipt. 
</t>
    </r>
    <r>
      <rPr>
        <i/>
        <sz val="11"/>
        <rFont val="Calibri"/>
        <family val="2"/>
        <scheme val="minor"/>
      </rPr>
      <t>Note: the context is that the prescriber attempted to send an electronic prescription, but has had no acknowledgement of receipt from the PDS and decides to revert to a paper prescription. 
The required outcome is that there should be no electronic prescription in the PDS if the prescriber elects to stop the electronic prescribing process and revert to paper. This should be achieved by removing the “create” transaction from the queue or some other technique that results in no electronic prescription in the PDS.
Note: an “abort” request is not a “cancel” request (see PRES-34).
Note: the user initiated “abort” is in addition to the system initiated AORT described in PRES-36.</t>
    </r>
  </si>
  <si>
    <r>
      <t xml:space="preserve">The system SHALL allow the user to issue a cancellation request for an electronic prescription after acknowledgement of receipt by the PDS. 
</t>
    </r>
    <r>
      <rPr>
        <i/>
        <sz val="11"/>
        <color theme="1"/>
        <rFont val="Calibri"/>
        <family val="2"/>
        <scheme val="minor"/>
      </rPr>
      <t>Note: it is understood that the cancellation may not take effect if the electronic prescription has already been filled or transferred to another PDS. 
Note: some direct PDS may not have an acknowledgement. This will be determined by the architecture and technical solution.</t>
    </r>
    <r>
      <rPr>
        <sz val="11"/>
        <color theme="1"/>
        <rFont val="Calibri"/>
        <family val="2"/>
        <scheme val="minor"/>
      </rPr>
      <t xml:space="preserve">
</t>
    </r>
    <r>
      <rPr>
        <i/>
        <sz val="11"/>
        <color theme="1"/>
        <rFont val="Calibri"/>
        <family val="2"/>
        <scheme val="minor"/>
      </rPr>
      <t xml:space="preserve">Note: if the cancellation request fails, the outcome will include the cause of the failure e.g. already dispensed, locked, disabled see DS-11B.
</t>
    </r>
  </si>
  <si>
    <t xml:space="preserve">When creating an electronic prescription, in the event of an Acknowledgement of Receipt – Timeout (AORT), the system SHALL automatically:
1.Cancel the electronic prescription 
2.Alert the user that the transmission to the PDS has failed 
3.Suggest the user resends the electronic prescription to the PDS or issues a paper prescription.
Note: item 2 and 3 could appear on the same pop-up/alert/message.
</t>
  </si>
  <si>
    <t xml:space="preserve">The prescribing system SHOULD provide assisted registration functionality to support Subject of Care registration for an Active Script List.
</t>
  </si>
  <si>
    <r>
      <t xml:space="preserve">If the system supports assisted registration and the SoC wishes to register a carer or agent, the prescribing system SHALL allow the healthcare provider to nominate which role that person supports (Carer or Agent). 
</t>
    </r>
    <r>
      <rPr>
        <i/>
        <sz val="11"/>
        <rFont val="Calibri"/>
        <family val="2"/>
        <scheme val="minor"/>
      </rPr>
      <t xml:space="preserve">Note: A ‘carer’ and ‘agent’ are different concepts and must be captured separately.
</t>
    </r>
  </si>
  <si>
    <r>
      <t xml:space="preserve">If the software supports assisted registration then the system SHALL NOT permit the user to delete, remove or erase the primary contact details registered against an ASL.
</t>
    </r>
    <r>
      <rPr>
        <i/>
        <sz val="11"/>
        <rFont val="Calibri"/>
        <family val="2"/>
        <scheme val="minor"/>
      </rPr>
      <t xml:space="preserve">
Note: the system can permit the editing/updating of primary contact information but the removal of that information is not permitted.</t>
    </r>
  </si>
  <si>
    <r>
      <t xml:space="preserve">The system SHALL conform to mandatory requirements 016832 and 016813 in Healthcare Identifiers use case UC.330 (Send patient health information electronically) if accessing an Active Script List Registry Service to register a SoC for an Active Script List, update registration details, to establish whether a SoC has registered for participation or to retrieve an Active Script List. The system SHALL include an IHI in communication with the Active Script List Registry Service only if its status “active” and “verified”.
</t>
    </r>
    <r>
      <rPr>
        <i/>
        <sz val="11"/>
        <color theme="1"/>
        <rFont val="Calibri"/>
        <family val="2"/>
        <scheme val="minor"/>
      </rPr>
      <t xml:space="preserve">
Note: this conformance requirement makes the Prescribing System responsible for checking that an IHI in the local system is valid and belongs to the SoC</t>
    </r>
  </si>
  <si>
    <r>
      <t xml:space="preserve">If the system supports assisted registration, the prescribing system SHALL only allow pre-population of the SoC’s locally stored personal information in the assisted registration form, and only send the following SoC's information to the ASLR: 
• IHI number 
• Family name
• Given names (if available)
• Date of birth
• Gender
• Medicare card number and IRN (if available)
• DVA number (if available)
• Residential address (optional for software to support)
</t>
    </r>
    <r>
      <rPr>
        <i/>
        <sz val="11"/>
        <rFont val="Calibri"/>
        <family val="2"/>
        <scheme val="minor"/>
      </rPr>
      <t>Note: the above attributes align to the attributes used by the HI Service when there is a need to discover or validate an IHI</t>
    </r>
    <r>
      <rPr>
        <sz val="11"/>
        <rFont val="Calibri"/>
        <family val="2"/>
        <scheme val="minor"/>
      </rPr>
      <t xml:space="preserve">.
</t>
    </r>
    <r>
      <rPr>
        <i/>
        <sz val="11"/>
        <rFont val="Calibri"/>
        <family val="2"/>
        <scheme val="minor"/>
      </rPr>
      <t>Note: it is important that the ASLR is populated with the same data that is in the CIS so that those systems are consistent. If, for example, the date of birth requires correction, then this must be corrected in the patient record first so it can be correctly reflected in the assisted registration form.
Note: vendors should refer to ASLR interface specifications to understand if the transmission of the residential address is supported.
Note: see also PRES-225 and PRES-230 for carers and agents.</t>
    </r>
    <r>
      <rPr>
        <sz val="11"/>
        <rFont val="Calibri"/>
        <family val="2"/>
        <scheme val="minor"/>
      </rPr>
      <t xml:space="preserve">
</t>
    </r>
  </si>
  <si>
    <r>
      <t xml:space="preserve">If the system supports assisted registration, and the SoC wishes to add a carer or an agent to the SoC's ASL, the prescribing system SHALL provide a checkbox (or similar) to indicate that the SoC and the agent/carer consents to those details being added to the ASL.
The checkbox SHALL default to ‘off’, meaning, an explicit action is required to acknowledge consent.
</t>
    </r>
    <r>
      <rPr>
        <i/>
        <sz val="11"/>
        <rFont val="Calibri"/>
        <family val="2"/>
        <scheme val="minor"/>
      </rPr>
      <t xml:space="preserve">
Note: the SoC is responsible for getting consent from the Carer/Agent and communicating this to the healthcare provider.
Note: a healthcare provider can consent on behalf of a SoC if the healthcare provider is satisfied that the SoC can't provide consent (e.g. incapacitated). </t>
    </r>
  </si>
  <si>
    <r>
      <t xml:space="preserve">If the system supports assisted registration, the prescribing system SHALL allow at least one carer to be registered in the SoC’s ASL, and only send the following carer information to the ASLR:  
• Family name
• Given names (optional if the carer has only one name)
• Address (optional for the carer to provide) 
• Relationship to SoC (optional for the carer to provide)
and SHALL NOT capture any other information for ASLR purposes.
</t>
    </r>
    <r>
      <rPr>
        <i/>
        <sz val="11"/>
        <rFont val="Calibri"/>
        <family val="2"/>
        <scheme val="minor"/>
      </rPr>
      <t>Note: capturing a carer is optional but the software must support this function.
Note: the CIS can store additional information about carers that are not sent to the ASLR (e.g. notes for administration purposes or identity management).
Note: if the carer has a given name then that given name must be recorded.
Note: if the carer is an organisation (e.g. residential aged care facility) then PRES-235 applies.</t>
    </r>
    <r>
      <rPr>
        <sz val="11"/>
        <rFont val="Calibri"/>
        <family val="2"/>
        <scheme val="minor"/>
      </rPr>
      <t xml:space="preserve">
</t>
    </r>
    <r>
      <rPr>
        <i/>
        <sz val="11"/>
        <rFont val="Calibri"/>
        <family val="2"/>
        <scheme val="minor"/>
      </rPr>
      <t>Note: it is recommended that the system captures the above attributes as separate attributes (i.e. not as a single text field) as future architecture may require this information to be discrete and ready to be validated for identity management purposes.</t>
    </r>
  </si>
  <si>
    <r>
      <t xml:space="preserve">If the system supports assisted registration, the prescribing system SHALL allow at least one agent to be registered in the SoC's ASL, and send the following agent information to the ASLR: 
• Family name
• Given names (optional if agent has only one name)
• Address (optional for the agent to provide)
• Relationship to SoC (optional for the agent to provide)
</t>
    </r>
    <r>
      <rPr>
        <i/>
        <sz val="11"/>
        <rFont val="Calibri"/>
        <family val="2"/>
        <scheme val="minor"/>
      </rPr>
      <t xml:space="preserve">
Note: capturing an agent is optional but the software must support this function.
Note: agents are not authorised to receive ASLR notifications from healthcare providers so capturing their electronic details is not necessary and prevents software systems sending the notification to the agent by mistake (unless they have been set as the ASL Primary Contact).  
Note: the CIS can store additional information about the agents that are not sent to the ASLR (e.g. notes for administration purposes or identity management).
Note: if the agent has a given name then that given name must be recorded.</t>
    </r>
  </si>
  <si>
    <r>
      <t xml:space="preserve">If the system supports assisted registration, the prescribing system SHALL support the capture of an organisation name as a carer for the SoC. 
</t>
    </r>
    <r>
      <rPr>
        <i/>
        <sz val="11"/>
        <rFont val="Calibri"/>
        <family val="2"/>
        <scheme val="minor"/>
      </rPr>
      <t>Note: it is likely that the RACF for a residence patient will, with permission, nominate themselves as a carer so they can receive electronic notifications and provide site-consent.</t>
    </r>
    <r>
      <rPr>
        <sz val="11"/>
        <rFont val="Calibri"/>
        <family val="2"/>
        <scheme val="minor"/>
      </rPr>
      <t xml:space="preserve">
</t>
    </r>
    <r>
      <rPr>
        <i/>
        <sz val="11"/>
        <rFont val="Calibri"/>
        <family val="2"/>
        <scheme val="minor"/>
      </rPr>
      <t xml:space="preserve">Note: the attributes specified in PRES-225 does not apply to organisation as a carer. </t>
    </r>
  </si>
  <si>
    <r>
      <t xml:space="preserve">If the system supports assisted registration, the prescribing system SHALL record and send one and only one primary contact for the SoC's ASL. 
</t>
    </r>
    <r>
      <rPr>
        <i/>
        <sz val="11"/>
        <rFont val="Calibri"/>
        <family val="2"/>
        <scheme val="minor"/>
      </rPr>
      <t>Note: the patient or primary carer will nominate primary contact details for ASL notifications. Having a single contact avoids conflicting notifications and consent messages being sent from multiple carers.</t>
    </r>
  </si>
  <si>
    <r>
      <t xml:space="preserve">If the prescribing system supports assisted registration, the prescribing system SHALL support the subsequent update of the SoC, carer and agent’s personal information that is in the ASL, in accordance with PRES-210, PRES-225 and PRES-230. 
</t>
    </r>
    <r>
      <rPr>
        <i/>
        <sz val="11"/>
        <color theme="1"/>
        <rFont val="Calibri"/>
        <family val="2"/>
        <scheme val="minor"/>
      </rPr>
      <t>Note: the term “update” includes add, remove and modify operations.
Note: if it is known that the SoC’s IHI has changed then the ASLR operator must be notified via the ASLR support phone number. The ASLR operator will take steps to move prescription information from the de-activated ASL to the new ASL.</t>
    </r>
  </si>
  <si>
    <r>
      <t xml:space="preserve">If the prescribing system supports assisted registration, the prescribing system SHALL ensure SoC's IHI has a record status of "Active" and status of "Verified" before displaying the assisted registration form.  
</t>
    </r>
    <r>
      <rPr>
        <i/>
        <sz val="11"/>
        <color theme="1"/>
        <rFont val="Calibri"/>
        <family val="2"/>
        <scheme val="minor"/>
      </rPr>
      <t xml:space="preserve">Note: it is best practice to refresh the IHI against the HI Service immediately before satisfying this requirement but a check against the HI Service is not required.  
</t>
    </r>
  </si>
  <si>
    <r>
      <t xml:space="preserve">The prescribing system MAY allow the healthcare provider to view the SoC’s Active Script List, if and only if: 
• the SoC has registered for participation in an Active Script List (refer to PRES-275), and
• the healthcare provider has site consent for the SoC's ASL (refer to PRES-295). 
</t>
    </r>
    <r>
      <rPr>
        <i/>
        <sz val="11"/>
        <rFont val="Calibri"/>
        <family val="2"/>
        <scheme val="minor"/>
      </rPr>
      <t>Note: the prescriber has the patient's prescription history in their local patient record. The viewing of the ASL might help with clinical decision making but it is optional for prescribing software vendors to provide this function.</t>
    </r>
    <r>
      <rPr>
        <sz val="11"/>
        <rFont val="Calibri"/>
        <family val="2"/>
        <scheme val="minor"/>
      </rPr>
      <t xml:space="preserve">
</t>
    </r>
  </si>
  <si>
    <r>
      <t>If displaying a patient's ASL the prescribing system SHALL make available at least the following information:
For carers &amp; agents:
• Family name
• Given name
• Address (optional)
• Relationship to SoC.
For medicines: 
• Name of the Subject of Care
• Medicine(s) name, strength
• Date prescribed
• Number of repeats available
• Indication that the token is not available (if applicable – for paper prescriptions).
The system</t>
    </r>
    <r>
      <rPr>
        <b/>
        <sz val="11"/>
        <rFont val="Calibri"/>
        <family val="2"/>
        <scheme val="minor"/>
      </rPr>
      <t xml:space="preserve"> </t>
    </r>
    <r>
      <rPr>
        <sz val="11"/>
        <rFont val="Calibri"/>
        <family val="2"/>
        <scheme val="minor"/>
      </rPr>
      <t xml:space="preserve">MAY display:
• Name of the prescriber
• Name of the prescriber organisation
• Contact details of the prescriber and / or prescribing organisation.
</t>
    </r>
    <r>
      <rPr>
        <i/>
        <sz val="11"/>
        <rFont val="Calibri"/>
        <family val="2"/>
        <scheme val="minor"/>
      </rPr>
      <t xml:space="preserve">Note: prescribers wanting to view the complete prescription from other prescribers (i.e. not in their local system) will need to enquire directly with that prescriber or the prescriber’s organisation.
Note: the ASL intentionally contains limited information to prevent a dispense from the ASL. Dispensers are required to download the full legal prescription before dispensing. See ASLR-315.
Note: the system should hide Tokens associated with chart-based electronic prescriptions. See PRES-87.
</t>
    </r>
  </si>
  <si>
    <r>
      <t xml:space="preserve">The system SHOULD NOT display a Token associated with chart-based electronic prescription.
</t>
    </r>
    <r>
      <rPr>
        <i/>
        <sz val="11"/>
        <rFont val="Calibri"/>
        <family val="2"/>
        <scheme val="minor"/>
      </rPr>
      <t>Note: the system may display details about chart-based electronic prescriptions but tokens for chart-based electronic prescriptions must not be available.
Note: chart-based electronic prescriptions must not be dispensed in the absence of the entire medication chart.</t>
    </r>
  </si>
  <si>
    <r>
      <t>The prescribing system</t>
    </r>
    <r>
      <rPr>
        <b/>
        <sz val="11"/>
        <rFont val="Calibri"/>
        <family val="2"/>
        <scheme val="minor"/>
      </rPr>
      <t xml:space="preserve"> </t>
    </r>
    <r>
      <rPr>
        <sz val="11"/>
        <rFont val="Calibri"/>
        <family val="2"/>
        <scheme val="minor"/>
      </rPr>
      <t xml:space="preserve">SHALL display a checkbox (or similar) for the prescriber to describe the following event (for electronic and paper prescriptions): 
• Patient has exercised their choice to keep the information away from their ASL.
This SHOULD default to ‘off’ meaning SoC intends the prescription to be added to their ASL.
</t>
    </r>
    <r>
      <rPr>
        <i/>
        <sz val="11"/>
        <rFont val="Calibri"/>
        <family val="2"/>
        <scheme val="minor"/>
      </rPr>
      <t xml:space="preserve">Note: the prescriber needs to consider the dispensing expectation for each prescription and use the checkboxes (or similar) to influence the prescription information in the ASL.  </t>
    </r>
  </si>
  <si>
    <r>
      <t>The prescribing system</t>
    </r>
    <r>
      <rPr>
        <b/>
        <sz val="11"/>
        <rFont val="Calibri"/>
        <family val="2"/>
        <scheme val="minor"/>
      </rPr>
      <t xml:space="preserve"> </t>
    </r>
    <r>
      <rPr>
        <sz val="11"/>
        <rFont val="Calibri"/>
        <family val="2"/>
        <scheme val="minor"/>
      </rPr>
      <t xml:space="preserve">SHALL display a checkbox (or similar) for the prescriber to describe the following event (for electronic and paper prescriptions): 
• the prescription will be retained by the pharmacy for legal purposes and must not be sent to an ASL.
This SHOULD default to ‘off’ meaning the prescription will not be retained by the pharmacy.
</t>
    </r>
    <r>
      <rPr>
        <i/>
        <sz val="11"/>
        <rFont val="Calibri"/>
        <family val="2"/>
        <scheme val="minor"/>
      </rPr>
      <t xml:space="preserve">Note: this profile does not describe how a token is to be sent directly to a pharmacy. The checkbox only captures that that action will be done via fax, email, SMS, secure message delivery etc. Each developer needs to decide if this is done within their system or is dependent on an external process.
Note: also see PRES-365
Note: prescribing to dosing points is a reason to send directly to that pharmacy and keep the token from an ASL.	</t>
    </r>
  </si>
  <si>
    <r>
      <t xml:space="preserve">The prescribing system SHALL include the status (or similar) of the following item in the transmission of the prescription:
• the patient consents to the prescription being added to the ASL, or, the absence of any objection to the prescription being added to the </t>
    </r>
    <r>
      <rPr>
        <sz val="11"/>
        <rFont val="Calibri"/>
        <family val="2"/>
        <scheme val="minor"/>
      </rPr>
      <t>ASL</t>
    </r>
    <r>
      <rPr>
        <sz val="11"/>
        <color theme="1"/>
        <rFont val="Calibri"/>
        <family val="2"/>
        <scheme val="minor"/>
      </rPr>
      <t xml:space="preserve">
</t>
    </r>
    <r>
      <rPr>
        <i/>
        <sz val="11"/>
        <color theme="1"/>
        <rFont val="Calibri"/>
        <family val="2"/>
        <scheme val="minor"/>
      </rPr>
      <t xml:space="preserve">
Note: including this information in the transmission permits the PDS and dispensing system to make intelligent decisions around the treatment of ASL's and repeat authorisations.
Note: the patient consent status (or absence of objection) reflects the patient's intention to include the prescription in the ASL i.e. patient choice.</t>
    </r>
  </si>
  <si>
    <r>
      <t xml:space="preserve">The prescribing system SHALL include the status (or similar) of the following item in the prescription:
• the prescription will be sent directly to a dispenser and must not be sent to an ASL.
</t>
    </r>
    <r>
      <rPr>
        <i/>
        <sz val="11"/>
        <color theme="1"/>
        <rFont val="Calibri"/>
        <family val="2"/>
        <scheme val="minor"/>
      </rPr>
      <t>Note: this profile does not describe how a token is to be sent directly to a dispenser. The status only captures that that action will be done via fax, email, SMS, secure message delivery etc. Each developer needs to decide if this is done within their system or is dependent on an external process.
Note: including this information in the prescription permits the PDS and dispensing system to make intelligent decisions around the treatment of ASL's and repeat authorisations.</t>
    </r>
  </si>
  <si>
    <r>
      <t>If the system has the capability to send notifications to the subject of care, then the system SHALL</t>
    </r>
    <r>
      <rPr>
        <b/>
        <sz val="11"/>
        <rFont val="Calibri"/>
        <family val="2"/>
        <scheme val="minor"/>
      </rPr>
      <t xml:space="preserve"> </t>
    </r>
    <r>
      <rPr>
        <sz val="11"/>
        <rFont val="Calibri"/>
        <family val="2"/>
        <scheme val="minor"/>
      </rPr>
      <t xml:space="preserve">NOT send an electronic EoP (token) to the registered primary ASLR contact if the token will be sent directly to a dispenser  (also see PRES- 345A).
</t>
    </r>
    <r>
      <rPr>
        <i/>
        <sz val="11"/>
        <rFont val="Calibri"/>
        <family val="2"/>
        <scheme val="minor"/>
      </rPr>
      <t>Note: some CIS's delegate the sending of the communicati</t>
    </r>
    <r>
      <rPr>
        <b/>
        <i/>
        <sz val="11"/>
        <rFont val="Calibri"/>
        <family val="2"/>
        <scheme val="minor"/>
      </rPr>
      <t>o</t>
    </r>
    <r>
      <rPr>
        <i/>
        <sz val="11"/>
        <rFont val="Calibri"/>
        <family val="2"/>
        <scheme val="minor"/>
      </rPr>
      <t>n to the PDS.
Note: prescribers should not give printed EoP's to the SoC if the token is to be given directly to the dispenser (i.e. a dosing point).</t>
    </r>
  </si>
  <si>
    <r>
      <t xml:space="preserve">When creating a prescription, the prescribing system SHALL be able to create an Evidence of Prescription regardless of the presence of an active script list.
</t>
    </r>
    <r>
      <rPr>
        <i/>
        <sz val="11"/>
        <color theme="1"/>
        <rFont val="Calibri"/>
        <family val="2"/>
        <scheme val="minor"/>
      </rPr>
      <t>Note: sending prescription information to an ASL does not remove the onus of providing an EoP to the subject of care. All relevant conformant requirements apply when there is a need for an EoP.
Note: the SoC can give instructions to not receive an EoP thereby removing that obligation on the healthcare provider.</t>
    </r>
  </si>
  <si>
    <t xml:space="preserve">User passwords align to ISM Security Control 0417 and ISM Security Control 0421.
</t>
  </si>
  <si>
    <t>- Document ID: DH-3658:2022</t>
  </si>
  <si>
    <t>Electronic Prescribing - Test Data - Subject of Care, HPI-I and HPI-O v3.0</t>
  </si>
  <si>
    <t>Electronic Prescribing  - Conformance Test Data - Subject of Care, HPI-I and HPI-O</t>
  </si>
  <si>
    <t xml:space="preserve">Prescriber enters details and password. </t>
  </si>
  <si>
    <t xml:space="preserve">Submit a prescription for a Schedule 8 medicine.
</t>
  </si>
  <si>
    <t xml:space="preserve">User is required to reauthenticate prior to submitting a Schedule 8 medicine. </t>
  </si>
  <si>
    <t xml:space="preserve">User is automatically logged out or the system requires re-authentication. 
Note: Time-Out period exceeding 15 mins is allowed but not recommended. </t>
  </si>
  <si>
    <t>User is automatically logged out or the system requires re-authentication. 
Time-Out period does not exceed 15 minutes.</t>
  </si>
  <si>
    <t xml:space="preserve">User is logged in but the period of inactivity expires as set by the software vendor. </t>
  </si>
  <si>
    <t>Personal and sensitive information is encrypted. 
Note: 
Personal and sensitive information:
Personal information is information about an individual. Sensitive information is personal information that has a higher level of privacy protection than other personal information.
See https://www.oaic.gov.au/privacy/guidance-and-advice/what-is-personal-information</t>
  </si>
  <si>
    <t xml:space="preserve">The EP has all data elements as specified in the requirements. 
Note that (non-chart based) electronic prescription includes maximum quantity authorised to dispense.
Note: RACFID refers to any PBS required facility identifier.
The following data elements are also included in an electronic prescription:
1) The unique prescription number for that prescription (Globally Unique Prescription ID)
2) The Conformance ID for each information system used to generate, send, receive, store or otherwise process the electronic prescription
3) Subject of Care Individual Healthcare Identifier - (IHI)
Note: Item 1, 2 and 3 above are not stated in PRES-18 but need to be included in an electronic prescription based on other requirements such as pres-38, disp-19, ds-22, ds-1, ds-2, pres-70A and pres-72.
</t>
  </si>
  <si>
    <t>Data elements for the medication chart line items as specified in the requirements. Details may be at chart level but information is included as sent to the PDS. 
Note that medication charts include medicine dose, frequency of use and duration of use or cessation date.
Note: RACFID refers to any PBS required facility identifier.
The following data elements are also included in an electronic prescription:
1) The unique prescription number for that prescription (Globally Unique Prescription ID)
2) The Conformance ID for each information system used to generate, send, receive, store or otherwise process the electronic prescription
3) Subject of Care Individual Healthcare Identifier - (IHI)
Note: Item 1, 2 and 3 above are not stated in PRES-18 but need to be included in an electronic prescription based on other requirements such as pres-38, disp-19, ds-22, ds-1, ds-2, pres-70A and pres-72.</t>
  </si>
  <si>
    <t>Print chart identifier and Tokens for prescriptions on a Medication chart</t>
  </si>
  <si>
    <r>
      <t>The system displays the electronic prescription in a format as specified in the requirement.
The prescriber can review the full prescription information and approve the prescription immediately prior to finalising the prescription for transmission. 
Note: A "send" button is sufficient to meet the requirement for final approval.</t>
    </r>
    <r>
      <rPr>
        <i/>
        <sz val="11"/>
        <rFont val="Calibri"/>
        <family val="2"/>
        <scheme val="minor"/>
      </rPr>
      <t xml:space="preserve">
</t>
    </r>
    <r>
      <rPr>
        <sz val="11"/>
        <rFont val="Calibri"/>
        <family val="2"/>
        <scheme val="minor"/>
      </rPr>
      <t xml:space="preserve">
Note: ADHA doesn’t measure or assess legal compliance. It is software developer organisation's responsibility to ensure that their software displays the electronic prescription in a format that meets the requirements of the National Regulations and relevant state and territory legislation.</t>
    </r>
  </si>
  <si>
    <t>TC_PRES_CRY_008</t>
  </si>
  <si>
    <t>TC_PRES_CRY_009</t>
  </si>
  <si>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</si>
  <si>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</si>
  <si>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</si>
  <si>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</si>
  <si>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</si>
  <si>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</si>
  <si>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</si>
  <si>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</si>
  <si>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</si>
  <si>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t xml:space="preserve">Authenticate User - No Previous Breech </t>
  </si>
  <si>
    <t>3.0.1</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</si>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</sst>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8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name val="Wingdings 2"/>
      <family val="1"/>
      <charset val="2"/>
    </font>
    <font>
      <b/>
      <sz val="22"/>
      <color theme="1"/>
      <name val="Calibri"/>
      <family val="2"/>
      <scheme val="minor"/>
    </font>
    <font>
      <b/>
      <sz val="12"/>
      <color theme="1"/>
      <name val="Calibri"/>
      <family val="2"/>
      <scheme val="minor"/>
    </font>
    <font>
      <b/>
      <sz val="10"/>
      <color theme="0"/>
      <name val="Calibri"/>
      <family val="2"/>
    </font>
    <font>
      <u/>
      <sz val="11"/>
      <color theme="10"/>
      <name val="Calibri"/>
      <family val="2"/>
      <scheme val="minor"/>
    </font>
    <font>
      <b/>
      <sz val="11"/>
      <color rgb="FF00B050"/>
      <name val="Calibri"/>
      <family val="2"/>
      <scheme val="minor"/>
    </font>
    <font>
      <b/>
      <sz val="11"/>
      <color rgb="FFFF0000"/>
      <name val="Calibri"/>
      <family val="2"/>
      <scheme val="minor"/>
    </font>
    <font>
      <sz val="11"/>
      <name val="Calibri"/>
      <family val="2"/>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10"/>
      <name val="Verdana"/>
      <family val="2"/>
    </font>
    <font>
      <sz val="10"/>
      <name val="Verdana"/>
      <family val="2"/>
    </font>
    <font>
      <sz val="14"/>
      <color rgb="FFA3A2A6"/>
      <name val="Verdana"/>
      <family val="2"/>
    </font>
    <font>
      <b/>
      <i/>
      <sz val="10"/>
      <color rgb="FF00B050"/>
      <name val="Calibri"/>
      <family val="2"/>
      <scheme val="minor"/>
    </font>
    <font>
      <i/>
      <sz val="10"/>
      <name val="Calibri"/>
      <family val="2"/>
      <scheme val="minor"/>
    </font>
    <font>
      <b/>
      <sz val="10"/>
      <color theme="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b/>
      <sz val="9"/>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9"/>
      <name val="Calibri"/>
      <family val="2"/>
      <scheme val="minor"/>
    </font>
    <font>
      <sz val="10"/>
      <color rgb="FFFF0000"/>
      <name val="Calibri"/>
      <family val="2"/>
      <scheme val="minor"/>
    </font>
    <font>
      <sz val="8"/>
      <name val="Arial"/>
      <family val="2"/>
    </font>
    <font>
      <sz val="9"/>
      <color rgb="FF00B050"/>
      <name val="Calibri"/>
      <family val="2"/>
      <scheme val="minor"/>
    </font>
    <font>
      <b/>
      <sz val="14"/>
      <color theme="9" tint="-0.249977111117893"/>
      <name val="Calibri"/>
      <family val="2"/>
      <scheme val="minor"/>
    </font>
    <font>
      <i/>
      <sz val="11"/>
      <color rgb="FFFF0000"/>
      <name val="Calibri"/>
      <family val="2"/>
      <scheme val="minor"/>
    </font>
    <font>
      <b/>
      <i/>
      <sz val="10"/>
      <color theme="1"/>
      <name val="Calibri"/>
      <family val="2"/>
      <scheme val="minor"/>
    </font>
    <font>
      <i/>
      <sz val="11"/>
      <name val="Calibri"/>
      <family val="2"/>
    </font>
    <font>
      <sz val="11"/>
      <color rgb="FF002060"/>
      <name val="Calibri"/>
      <family val="2"/>
      <scheme val="minor"/>
    </font>
    <font>
      <b/>
      <sz val="12"/>
      <name val="Calibri"/>
      <family val="2"/>
      <scheme val="minor"/>
    </font>
    <font>
      <b/>
      <i/>
      <sz val="11"/>
      <name val="Calibri"/>
      <family val="2"/>
      <scheme val="minor"/>
    </font>
    <font>
      <b/>
      <sz val="9"/>
      <name val="Verdana"/>
      <family val="2"/>
    </font>
    <font>
      <sz val="12"/>
      <color theme="0"/>
      <name val="Calibri"/>
      <family val="2"/>
      <scheme val="minor"/>
    </font>
    <font>
      <b/>
      <sz val="12"/>
      <color theme="0"/>
      <name val="Calibri"/>
      <family val="2"/>
      <scheme val="minor"/>
    </font>
    <font>
      <sz val="12"/>
      <color theme="1"/>
      <name val="Calibri"/>
      <family val="2"/>
      <scheme val="minor"/>
    </font>
    <font>
      <b/>
      <sz val="10"/>
      <color rgb="FFFFFFFF"/>
      <name val="Calibri"/>
      <family val="2"/>
      <scheme val="minor"/>
    </font>
    <font>
      <sz val="9"/>
      <color rgb="FFFFFFFF"/>
      <name val="Verdana"/>
      <family val="2"/>
    </font>
    <font>
      <sz val="11"/>
      <color rgb="FFFFFFFF"/>
      <name val="Calibri"/>
      <family val="2"/>
      <scheme val="minor"/>
    </font>
    <font>
      <b/>
      <sz val="11"/>
      <color rgb="FFFFFFFF"/>
      <name val="Calibri"/>
      <family val="2"/>
    </font>
    <font>
      <sz val="10"/>
      <color rgb="FFFFFFFF"/>
      <name val="Calibri"/>
      <family val="2"/>
      <scheme val="minor"/>
    </font>
    <font>
      <sz val="11"/>
      <color rgb="FFFFFFFF"/>
      <name val="Calibri"/>
      <family val="2"/>
    </font>
    <font>
      <sz val="10"/>
      <color rgb="FFFFFFFF"/>
      <name val="Calibri"/>
      <family val="2"/>
    </font>
    <font>
      <sz val="9"/>
      <color theme="0"/>
      <name val="Verdana"/>
      <family val="2"/>
    </font>
    <font>
      <strike/>
      <sz val="11"/>
      <name val="Calibri"/>
      <family val="2"/>
      <scheme val="minor"/>
    </font>
  </fonts>
  <fills count="3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theme="1"/>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6E0B4"/>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27" fillId="0" borderId="0" applyNumberFormat="0" applyFill="0" applyBorder="0" applyAlignment="0" applyProtection="0"/>
    <xf numFmtId="0" fontId="2" fillId="0" borderId="0"/>
  </cellStyleXfs>
  <cellXfs count="895">
    <xf numFmtId="0" fontId="0" fillId="0" borderId="0" xfId="0"/>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8"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1" fillId="6" borderId="3" xfId="0" applyFont="1" applyFill="1" applyBorder="1" applyAlignment="1">
      <alignment horizontal="left" vertical="top"/>
    </xf>
    <xf numFmtId="0" fontId="15" fillId="0" borderId="3" xfId="0" applyFont="1" applyFill="1" applyBorder="1" applyAlignment="1">
      <alignment horizontal="left" vertical="top" wrapText="1"/>
    </xf>
    <xf numFmtId="0" fontId="10" fillId="0" borderId="0" xfId="0" applyFont="1" applyFill="1" applyAlignment="1">
      <alignmen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6" fillId="0" borderId="3" xfId="0" applyFont="1" applyBorder="1" applyAlignment="1">
      <alignment horizontal="center" vertical="top" wrapText="1"/>
    </xf>
    <xf numFmtId="0" fontId="17"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6" fillId="4" borderId="0" xfId="0" applyFont="1" applyFill="1" applyAlignment="1">
      <alignment horizontal="right" vertical="center"/>
    </xf>
    <xf numFmtId="0" fontId="0" fillId="8" borderId="0" xfId="0" applyFill="1" applyAlignment="1">
      <alignment horizontal="right"/>
    </xf>
    <xf numFmtId="0" fontId="3" fillId="4" borderId="0" xfId="0" applyFont="1" applyFill="1"/>
    <xf numFmtId="0" fontId="0" fillId="0" borderId="2" xfId="0" applyBorder="1" applyAlignment="1">
      <alignment vertical="center"/>
    </xf>
    <xf numFmtId="0" fontId="6" fillId="11" borderId="3" xfId="0" applyFont="1" applyFill="1" applyBorder="1" applyAlignment="1">
      <alignment horizontal="center" vertical="center" wrapText="1"/>
    </xf>
    <xf numFmtId="0" fontId="6" fillId="12" borderId="3" xfId="0" applyFont="1" applyFill="1" applyBorder="1" applyAlignment="1">
      <alignment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0" fillId="0" borderId="0" xfId="0" applyBorder="1" applyAlignment="1"/>
    <xf numFmtId="0" fontId="7" fillId="0" borderId="3" xfId="0" applyFont="1" applyFill="1" applyBorder="1" applyAlignment="1">
      <alignment vertical="center" wrapText="1"/>
    </xf>
    <xf numFmtId="0" fontId="0" fillId="0" borderId="3" xfId="0" applyBorder="1" applyAlignment="1"/>
    <xf numFmtId="0" fontId="6" fillId="12" borderId="3" xfId="0" applyFont="1" applyFill="1" applyBorder="1" applyAlignment="1">
      <alignment horizontal="left" vertical="center" wrapText="1"/>
    </xf>
    <xf numFmtId="0" fontId="6" fillId="0" borderId="10" xfId="0" applyFont="1" applyBorder="1" applyAlignment="1">
      <alignment horizontal="center" vertical="top" wrapText="1"/>
    </xf>
    <xf numFmtId="0" fontId="0" fillId="0" borderId="8" xfId="0" applyFont="1" applyBorder="1" applyAlignment="1">
      <alignment horizontal="left" vertical="top" wrapText="1"/>
    </xf>
    <xf numFmtId="0" fontId="0" fillId="0" borderId="3" xfId="0" applyFont="1" applyBorder="1" applyAlignment="1">
      <alignment horizontal="left" vertical="top" wrapText="1"/>
    </xf>
    <xf numFmtId="0" fontId="7" fillId="0" borderId="8" xfId="2" applyFont="1" applyFill="1" applyBorder="1" applyAlignment="1">
      <alignment horizontal="center" vertical="top" wrapText="1"/>
    </xf>
    <xf numFmtId="0" fontId="21" fillId="0" borderId="8" xfId="0" applyFont="1" applyFill="1" applyBorder="1" applyAlignment="1">
      <alignment horizontal="left" vertical="top" wrapText="1"/>
    </xf>
    <xf numFmtId="0" fontId="21" fillId="0" borderId="3" xfId="0" applyFont="1" applyFill="1" applyBorder="1" applyAlignment="1">
      <alignment horizontal="center" vertical="top" wrapText="1"/>
    </xf>
    <xf numFmtId="0" fontId="21" fillId="0" borderId="3" xfId="0" applyFont="1" applyFill="1" applyBorder="1" applyAlignment="1">
      <alignment vertical="top" wrapText="1"/>
    </xf>
    <xf numFmtId="0" fontId="7" fillId="0" borderId="3" xfId="2" applyFont="1" applyFill="1" applyBorder="1" applyAlignment="1">
      <alignment horizontal="center" vertical="top" wrapText="1"/>
    </xf>
    <xf numFmtId="0" fontId="21" fillId="0" borderId="3" xfId="0" applyFont="1" applyFill="1" applyBorder="1" applyAlignment="1">
      <alignment horizontal="left" vertical="top" wrapText="1"/>
    </xf>
    <xf numFmtId="0" fontId="0" fillId="4" borderId="0" xfId="0" applyFont="1" applyFill="1"/>
    <xf numFmtId="0" fontId="24" fillId="8" borderId="0" xfId="0" applyFont="1" applyFill="1"/>
    <xf numFmtId="0" fontId="1" fillId="16" borderId="3" xfId="0" applyFont="1" applyFill="1" applyBorder="1"/>
    <xf numFmtId="0" fontId="1" fillId="13" borderId="3" xfId="0" applyFont="1" applyFill="1" applyBorder="1"/>
    <xf numFmtId="0" fontId="0" fillId="12" borderId="3" xfId="0" applyFill="1" applyBorder="1"/>
    <xf numFmtId="0" fontId="0" fillId="12" borderId="3" xfId="0" applyFill="1" applyBorder="1" applyAlignment="1">
      <alignment wrapText="1"/>
    </xf>
    <xf numFmtId="0" fontId="27" fillId="4" borderId="0" xfId="4" applyFill="1"/>
    <xf numFmtId="0" fontId="15" fillId="4" borderId="0" xfId="3" applyFont="1" applyFill="1"/>
    <xf numFmtId="0" fontId="30" fillId="0" borderId="5" xfId="1" applyFont="1" applyFill="1" applyBorder="1" applyAlignment="1">
      <alignment horizontal="left" vertical="top" wrapText="1"/>
    </xf>
    <xf numFmtId="0" fontId="31" fillId="4" borderId="0" xfId="0" applyFont="1" applyFill="1"/>
    <xf numFmtId="0" fontId="31" fillId="4" borderId="0" xfId="0" applyFont="1" applyFill="1" applyAlignment="1">
      <alignment horizontal="right" vertical="top" wrapText="1"/>
    </xf>
    <xf numFmtId="0" fontId="31" fillId="4" borderId="0" xfId="0" applyFont="1" applyFill="1" applyAlignment="1">
      <alignment vertical="top" wrapText="1"/>
    </xf>
    <xf numFmtId="0" fontId="31" fillId="4" borderId="0" xfId="0" applyFont="1" applyFill="1" applyAlignment="1">
      <alignment horizontal="center" vertical="top" wrapText="1"/>
    </xf>
    <xf numFmtId="0" fontId="31" fillId="4" borderId="0" xfId="0" applyFont="1" applyFill="1" applyAlignment="1">
      <alignment vertical="top"/>
    </xf>
    <xf numFmtId="0" fontId="1" fillId="17" borderId="3" xfId="0" applyFont="1" applyFill="1" applyBorder="1" applyAlignment="1">
      <alignment horizontal="right" vertical="center" wrapText="1"/>
    </xf>
    <xf numFmtId="0" fontId="31"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0" fillId="19"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31" fillId="0" borderId="0" xfId="0" applyFont="1" applyAlignment="1">
      <alignment vertical="top"/>
    </xf>
    <xf numFmtId="0" fontId="31" fillId="4" borderId="0" xfId="0" applyFont="1" applyFill="1" applyAlignment="1">
      <alignment vertical="center"/>
    </xf>
    <xf numFmtId="10" fontId="31" fillId="19" borderId="3" xfId="0" applyNumberFormat="1" applyFont="1" applyFill="1" applyBorder="1" applyAlignment="1">
      <alignment horizontal="center" vertical="center" wrapText="1"/>
    </xf>
    <xf numFmtId="0" fontId="31" fillId="0" borderId="0" xfId="0" applyFont="1" applyAlignment="1">
      <alignment vertical="center"/>
    </xf>
    <xf numFmtId="0" fontId="29" fillId="0" borderId="3" xfId="0" applyFont="1" applyBorder="1" applyAlignment="1">
      <alignment horizontal="center" vertical="top" wrapText="1"/>
    </xf>
    <xf numFmtId="0" fontId="28" fillId="0" borderId="3" xfId="0" applyFont="1" applyBorder="1" applyAlignment="1">
      <alignment horizontal="center" vertical="top" wrapText="1"/>
    </xf>
    <xf numFmtId="0" fontId="20"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0" fontId="1" fillId="17" borderId="12" xfId="0" applyFont="1" applyFill="1" applyBorder="1" applyAlignment="1">
      <alignment horizontal="right" vertical="top" wrapText="1"/>
    </xf>
    <xf numFmtId="0" fontId="7" fillId="20" borderId="3" xfId="2" applyFont="1" applyFill="1" applyBorder="1" applyAlignment="1">
      <alignment horizontal="center" vertical="top" wrapText="1"/>
    </xf>
    <xf numFmtId="0" fontId="7" fillId="17" borderId="3"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3" xfId="2" applyFont="1" applyFill="1" applyBorder="1" applyAlignment="1">
      <alignment horizontal="center" vertical="top" wrapText="1"/>
    </xf>
    <xf numFmtId="0" fontId="21" fillId="0" borderId="3" xfId="0" applyFont="1" applyBorder="1" applyAlignment="1">
      <alignment horizontal="left" vertical="top" wrapText="1"/>
    </xf>
    <xf numFmtId="0" fontId="21" fillId="0" borderId="8" xfId="0" applyFont="1" applyFill="1" applyBorder="1" applyAlignment="1">
      <alignment horizontal="center" vertical="top" wrapText="1"/>
    </xf>
    <xf numFmtId="0" fontId="15" fillId="0" borderId="8" xfId="0" applyFont="1" applyFill="1" applyBorder="1" applyAlignment="1">
      <alignment horizontal="center" vertical="top" wrapText="1"/>
    </xf>
    <xf numFmtId="0" fontId="21" fillId="0" borderId="8" xfId="0" applyFont="1" applyFill="1" applyBorder="1" applyAlignment="1">
      <alignment horizontal="left"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7" fillId="20" borderId="3" xfId="2" applyFont="1" applyFill="1" applyBorder="1" applyAlignment="1">
      <alignment horizontal="center" vertical="top" wrapText="1"/>
    </xf>
    <xf numFmtId="0" fontId="31" fillId="8" borderId="0" xfId="0" applyFont="1" applyFill="1" applyAlignment="1">
      <alignment vertical="top"/>
    </xf>
    <xf numFmtId="0" fontId="20" fillId="0" borderId="3" xfId="0" applyFont="1" applyFill="1" applyBorder="1" applyAlignment="1">
      <alignment horizontal="left" vertical="top" wrapText="1"/>
    </xf>
    <xf numFmtId="0" fontId="20" fillId="0" borderId="8" xfId="0" applyFont="1" applyFill="1" applyBorder="1" applyAlignment="1">
      <alignment horizontal="left" vertical="top" wrapText="1"/>
    </xf>
    <xf numFmtId="0" fontId="14" fillId="6" borderId="2" xfId="0" applyFont="1" applyFill="1" applyBorder="1" applyAlignment="1">
      <alignment horizontal="left" vertical="top"/>
    </xf>
    <xf numFmtId="0" fontId="3" fillId="4" borderId="0" xfId="0" applyFont="1" applyFill="1" applyAlignment="1">
      <alignment horizontal="center" vertical="top" wrapText="1"/>
    </xf>
    <xf numFmtId="0" fontId="10" fillId="4" borderId="0" xfId="0" applyFont="1" applyFill="1" applyAlignment="1">
      <alignment vertical="top"/>
    </xf>
    <xf numFmtId="0" fontId="10" fillId="4" borderId="0" xfId="0" applyFont="1" applyFill="1" applyAlignment="1">
      <alignment vertical="top" wrapText="1"/>
    </xf>
    <xf numFmtId="0" fontId="14" fillId="4" borderId="0" xfId="0" applyFont="1" applyFill="1" applyBorder="1" applyAlignment="1">
      <alignment vertical="top"/>
    </xf>
    <xf numFmtId="0" fontId="11" fillId="4" borderId="0" xfId="0" applyFont="1" applyFill="1" applyBorder="1" applyAlignment="1">
      <alignment vertical="top"/>
    </xf>
    <xf numFmtId="0" fontId="10" fillId="4" borderId="0" xfId="0" applyFont="1" applyFill="1" applyAlignment="1">
      <alignment horizontal="center" vertical="top"/>
    </xf>
    <xf numFmtId="0" fontId="11" fillId="2" borderId="3" xfId="0" applyFont="1" applyFill="1" applyBorder="1" applyAlignment="1">
      <alignment horizontal="center" vertical="top"/>
    </xf>
    <xf numFmtId="0" fontId="11" fillId="4" borderId="12" xfId="0" applyFont="1" applyFill="1" applyBorder="1" applyAlignment="1">
      <alignment horizontal="left" vertical="top"/>
    </xf>
    <xf numFmtId="0" fontId="6" fillId="4" borderId="12" xfId="0" applyFont="1" applyFill="1" applyBorder="1" applyAlignment="1">
      <alignment vertical="top" wrapText="1"/>
    </xf>
    <xf numFmtId="0" fontId="11" fillId="4" borderId="12" xfId="0" applyFont="1" applyFill="1" applyBorder="1" applyAlignment="1">
      <alignment vertical="top"/>
    </xf>
    <xf numFmtId="0" fontId="11" fillId="4" borderId="0" xfId="0" applyFont="1" applyFill="1" applyBorder="1" applyAlignment="1">
      <alignment horizontal="center" vertical="top"/>
    </xf>
    <xf numFmtId="0" fontId="11" fillId="4" borderId="0" xfId="0" applyFont="1" applyFill="1" applyBorder="1" applyAlignment="1">
      <alignment horizontal="left" vertical="top"/>
    </xf>
    <xf numFmtId="0" fontId="6" fillId="4" borderId="0" xfId="0" applyFont="1" applyFill="1" applyBorder="1" applyAlignment="1">
      <alignment horizontal="right" vertical="top" wrapText="1"/>
    </xf>
    <xf numFmtId="0" fontId="14" fillId="4" borderId="13" xfId="0" applyFont="1" applyFill="1" applyBorder="1" applyAlignment="1">
      <alignment vertical="top"/>
    </xf>
    <xf numFmtId="0" fontId="11" fillId="4" borderId="13" xfId="0" applyFont="1" applyFill="1" applyBorder="1" applyAlignment="1">
      <alignment vertical="top"/>
    </xf>
    <xf numFmtId="0" fontId="11" fillId="4" borderId="13" xfId="0" applyFont="1" applyFill="1" applyBorder="1" applyAlignment="1">
      <alignment horizontal="left" vertical="top"/>
    </xf>
    <xf numFmtId="0" fontId="11" fillId="4" borderId="13" xfId="0" applyFont="1" applyFill="1" applyBorder="1" applyAlignment="1">
      <alignment horizontal="center" vertical="top"/>
    </xf>
    <xf numFmtId="0" fontId="14" fillId="4" borderId="0" xfId="0" applyFont="1" applyFill="1" applyBorder="1" applyAlignment="1">
      <alignment horizontal="left" vertical="top"/>
    </xf>
    <xf numFmtId="0" fontId="11" fillId="4" borderId="0" xfId="0" applyFont="1" applyFill="1" applyBorder="1" applyAlignment="1">
      <alignment vertical="top" wrapText="1"/>
    </xf>
    <xf numFmtId="0" fontId="14" fillId="4" borderId="13" xfId="0" applyFont="1" applyFill="1" applyBorder="1" applyAlignment="1">
      <alignment horizontal="left" vertical="top"/>
    </xf>
    <xf numFmtId="0" fontId="11" fillId="4" borderId="13" xfId="0" applyFont="1" applyFill="1" applyBorder="1" applyAlignment="1">
      <alignment vertical="top" wrapText="1"/>
    </xf>
    <xf numFmtId="0" fontId="10" fillId="4" borderId="0" xfId="0" applyFont="1" applyFill="1" applyBorder="1" applyAlignment="1">
      <alignment vertical="top"/>
    </xf>
    <xf numFmtId="0" fontId="20" fillId="0" borderId="1" xfId="0" applyFont="1" applyBorder="1" applyAlignment="1">
      <alignment wrapText="1"/>
    </xf>
    <xf numFmtId="0" fontId="30" fillId="0" borderId="3" xfId="1" applyFont="1" applyFill="1" applyBorder="1" applyAlignment="1">
      <alignment horizontal="left" vertical="top" wrapText="1"/>
    </xf>
    <xf numFmtId="0" fontId="7" fillId="2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6" fillId="4" borderId="14" xfId="0" applyFont="1" applyFill="1" applyBorder="1" applyAlignment="1">
      <alignment horizontal="right" vertical="top" wrapText="1"/>
    </xf>
    <xf numFmtId="0" fontId="11" fillId="4" borderId="14" xfId="0" applyFont="1" applyFill="1" applyBorder="1" applyAlignment="1">
      <alignment horizontal="right" vertical="top"/>
    </xf>
    <xf numFmtId="0" fontId="37" fillId="4" borderId="0" xfId="3" applyFont="1" applyFill="1" applyBorder="1" applyAlignment="1">
      <alignment horizontal="left" vertical="top"/>
    </xf>
    <xf numFmtId="0" fontId="38" fillId="4" borderId="3" xfId="0" applyFont="1" applyFill="1" applyBorder="1" applyAlignment="1">
      <alignment vertical="top" wrapText="1"/>
    </xf>
    <xf numFmtId="0" fontId="0" fillId="8" borderId="0" xfId="0" applyFill="1" applyAlignment="1">
      <alignment horizontal="right" vertical="center"/>
    </xf>
    <xf numFmtId="0" fontId="6" fillId="18" borderId="3" xfId="0" applyFont="1" applyFill="1" applyBorder="1" applyAlignment="1">
      <alignment horizontal="center" vertical="center" wrapText="1"/>
    </xf>
    <xf numFmtId="0" fontId="40" fillId="6" borderId="3" xfId="0" applyFont="1" applyFill="1" applyBorder="1" applyAlignment="1">
      <alignment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8" fillId="3" borderId="3" xfId="0" applyFont="1" applyFill="1" applyBorder="1" applyAlignment="1">
      <alignment horizontal="center" vertical="top" wrapText="1"/>
    </xf>
    <xf numFmtId="0" fontId="42" fillId="0" borderId="0" xfId="0" applyFont="1"/>
    <xf numFmtId="0" fontId="44" fillId="0" borderId="0" xfId="0" applyFont="1"/>
    <xf numFmtId="0" fontId="18" fillId="0" borderId="0" xfId="3"/>
    <xf numFmtId="0" fontId="35" fillId="0" borderId="0" xfId="3" applyFont="1"/>
    <xf numFmtId="0" fontId="36" fillId="0" borderId="0" xfId="3" applyFont="1"/>
    <xf numFmtId="0" fontId="2" fillId="4" borderId="0" xfId="5" applyFill="1" applyBorder="1"/>
    <xf numFmtId="0" fontId="18" fillId="4" borderId="0" xfId="3" applyFill="1" applyAlignment="1">
      <alignment vertical="center"/>
    </xf>
    <xf numFmtId="0" fontId="18" fillId="4" borderId="0" xfId="3" applyFont="1" applyFill="1" applyAlignment="1">
      <alignment vertical="center"/>
    </xf>
    <xf numFmtId="0" fontId="36" fillId="0" borderId="0" xfId="3" applyFont="1" applyAlignment="1">
      <alignment vertical="center"/>
    </xf>
    <xf numFmtId="0" fontId="18" fillId="4" borderId="0" xfId="3" applyFill="1"/>
    <xf numFmtId="0" fontId="18" fillId="4" borderId="0" xfId="3" applyFont="1" applyFill="1"/>
    <xf numFmtId="0" fontId="50" fillId="4" borderId="0" xfId="0" applyFont="1" applyFill="1" applyAlignment="1">
      <alignment horizontal="center"/>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27" fillId="4" borderId="0" xfId="4" applyFill="1" applyAlignment="1">
      <alignment horizontal="left" vertical="center"/>
    </xf>
    <xf numFmtId="0" fontId="1" fillId="4" borderId="0" xfId="0" applyFont="1" applyFill="1" applyAlignment="1">
      <alignment horizontal="center"/>
    </xf>
    <xf numFmtId="0" fontId="20" fillId="4" borderId="0" xfId="3" applyFont="1" applyFill="1" applyAlignment="1">
      <alignment horizontal="left" vertical="top" wrapText="1"/>
    </xf>
    <xf numFmtId="0" fontId="53" fillId="4" borderId="0" xfId="3" applyFont="1" applyFill="1"/>
    <xf numFmtId="0" fontId="54" fillId="4" borderId="0" xfId="0" applyFont="1" applyFill="1" applyAlignment="1"/>
    <xf numFmtId="0" fontId="53" fillId="4" borderId="0" xfId="3" applyFont="1" applyFill="1" applyBorder="1" applyAlignment="1">
      <alignment vertical="top" wrapText="1"/>
    </xf>
    <xf numFmtId="0" fontId="55" fillId="4" borderId="0" xfId="4" applyFont="1" applyFill="1"/>
    <xf numFmtId="0" fontId="20" fillId="4" borderId="0" xfId="3" applyFont="1" applyFill="1" applyAlignment="1">
      <alignment vertical="top"/>
    </xf>
    <xf numFmtId="0" fontId="53" fillId="4" borderId="0" xfId="3" applyFont="1" applyFill="1" applyAlignment="1">
      <alignment vertical="top" wrapText="1"/>
    </xf>
    <xf numFmtId="0" fontId="26" fillId="23" borderId="8" xfId="0" applyFont="1" applyFill="1" applyBorder="1" applyAlignment="1" applyProtection="1">
      <alignment horizontal="center" vertical="center" wrapText="1"/>
    </xf>
    <xf numFmtId="0" fontId="40" fillId="6" borderId="8" xfId="0" applyFont="1" applyFill="1" applyBorder="1" applyAlignment="1">
      <alignment horizontal="left" vertical="top" wrapText="1"/>
    </xf>
    <xf numFmtId="0" fontId="53" fillId="0" borderId="3" xfId="3" applyFont="1" applyFill="1" applyBorder="1" applyAlignment="1">
      <alignment horizontal="left" vertical="top" wrapText="1"/>
    </xf>
    <xf numFmtId="0" fontId="53" fillId="4" borderId="3" xfId="3" applyFont="1" applyFill="1" applyBorder="1" applyAlignment="1">
      <alignment horizontal="left" vertical="top" wrapText="1"/>
    </xf>
    <xf numFmtId="0" fontId="57" fillId="4" borderId="0" xfId="3" applyFont="1" applyFill="1"/>
    <xf numFmtId="0" fontId="53" fillId="0" borderId="3" xfId="3" applyFont="1" applyBorder="1" applyAlignment="1">
      <alignment horizontal="left" vertical="top" wrapText="1"/>
    </xf>
    <xf numFmtId="0" fontId="26" fillId="23" borderId="8" xfId="0" applyFont="1" applyFill="1" applyBorder="1" applyAlignment="1" applyProtection="1">
      <alignment horizontal="left" vertical="center" wrapText="1"/>
    </xf>
    <xf numFmtId="0" fontId="56" fillId="4" borderId="0" xfId="0" applyFont="1" applyFill="1" applyAlignment="1">
      <alignment vertical="top"/>
    </xf>
    <xf numFmtId="0" fontId="53" fillId="4" borderId="0" xfId="0" applyFont="1" applyFill="1" applyAlignment="1">
      <alignment vertical="top" wrapText="1"/>
    </xf>
    <xf numFmtId="0" fontId="53" fillId="4" borderId="0" xfId="0" applyFont="1" applyFill="1" applyAlignment="1">
      <alignment vertical="top"/>
    </xf>
    <xf numFmtId="0" fontId="30" fillId="0" borderId="3" xfId="1" applyFont="1" applyFill="1" applyBorder="1" applyAlignment="1">
      <alignment horizontal="left" vertical="top" wrapText="1"/>
    </xf>
    <xf numFmtId="0" fontId="0" fillId="4" borderId="0" xfId="0" applyFill="1" applyAlignment="1">
      <alignment horizontal="center"/>
    </xf>
    <xf numFmtId="0" fontId="21" fillId="10" borderId="3" xfId="0" applyFont="1" applyFill="1" applyBorder="1" applyAlignment="1">
      <alignmen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25" fillId="12" borderId="3" xfId="0" applyFont="1" applyFill="1" applyBorder="1" applyAlignment="1">
      <alignment horizontal="left" vertical="top" wrapText="1"/>
    </xf>
    <xf numFmtId="0" fontId="1" fillId="12" borderId="3" xfId="0" applyFont="1" applyFill="1" applyBorder="1" applyAlignment="1">
      <alignment horizontal="right" vertical="center" wrapText="1"/>
    </xf>
    <xf numFmtId="0" fontId="56" fillId="17" borderId="3" xfId="3" applyFont="1" applyFill="1" applyBorder="1" applyAlignment="1">
      <alignment horizontal="right" vertical="top" wrapText="1"/>
    </xf>
    <xf numFmtId="0" fontId="51" fillId="17" borderId="3" xfId="0" applyFont="1" applyFill="1" applyBorder="1"/>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3" fillId="8" borderId="0" xfId="0" applyFont="1" applyFill="1" applyAlignment="1">
      <alignment horizontal="center" vertical="top" wrapText="1"/>
    </xf>
    <xf numFmtId="0" fontId="10" fillId="8" borderId="0" xfId="0" applyFont="1" applyFill="1" applyAlignment="1">
      <alignment vertical="top"/>
    </xf>
    <xf numFmtId="0" fontId="10" fillId="8" borderId="0" xfId="0" applyFont="1" applyFill="1" applyAlignment="1">
      <alignment vertical="top" wrapText="1"/>
    </xf>
    <xf numFmtId="0" fontId="10" fillId="8" borderId="0" xfId="0" applyFont="1" applyFill="1" applyAlignment="1">
      <alignment horizontal="center" vertical="top"/>
    </xf>
    <xf numFmtId="0" fontId="1" fillId="14" borderId="3" xfId="0" applyFont="1" applyFill="1" applyBorder="1" applyAlignment="1">
      <alignment vertical="center" wrapText="1"/>
    </xf>
    <xf numFmtId="0" fontId="1" fillId="0" borderId="3" xfId="0" applyFont="1" applyBorder="1" applyAlignment="1">
      <alignment vertical="center" wrapText="1"/>
    </xf>
    <xf numFmtId="0" fontId="31" fillId="4" borderId="0" xfId="0" applyFont="1" applyFill="1" applyAlignment="1">
      <alignment horizontal="left" vertical="top" wrapText="1"/>
    </xf>
    <xf numFmtId="0" fontId="31" fillId="4" borderId="0" xfId="0" applyFont="1" applyFill="1" applyAlignment="1">
      <alignment horizontal="left"/>
    </xf>
    <xf numFmtId="0" fontId="31" fillId="0" borderId="0" xfId="0" applyFont="1" applyAlignment="1">
      <alignment horizontal="left" vertical="top" wrapText="1"/>
    </xf>
    <xf numFmtId="0" fontId="6" fillId="12" borderId="3" xfId="2" applyFont="1" applyFill="1" applyBorder="1" applyAlignment="1">
      <alignment horizontal="left" vertical="center" wrapText="1"/>
    </xf>
    <xf numFmtId="0" fontId="44" fillId="4" borderId="0" xfId="0" applyFont="1" applyFill="1"/>
    <xf numFmtId="0" fontId="43" fillId="4" borderId="0" xfId="3" applyFont="1" applyFill="1"/>
    <xf numFmtId="0" fontId="44" fillId="4" borderId="0" xfId="5" applyFont="1" applyFill="1"/>
    <xf numFmtId="0" fontId="36" fillId="4" borderId="0" xfId="3" applyFont="1" applyFill="1"/>
    <xf numFmtId="165" fontId="21" fillId="4" borderId="0" xfId="3" applyNumberFormat="1" applyFont="1" applyFill="1" applyAlignment="1">
      <alignment horizontal="left" vertical="top" wrapText="1"/>
    </xf>
    <xf numFmtId="0" fontId="43" fillId="4" borderId="0" xfId="3" applyFont="1" applyFill="1" applyAlignment="1">
      <alignment horizontal="left"/>
    </xf>
    <xf numFmtId="0" fontId="0" fillId="4" borderId="0" xfId="0" applyFill="1" applyAlignment="1">
      <alignment horizontal="left" vertical="top" wrapText="1"/>
    </xf>
    <xf numFmtId="0" fontId="21" fillId="0" borderId="3" xfId="0" applyFont="1" applyBorder="1" applyAlignment="1">
      <alignment vertical="top" wrapText="1"/>
    </xf>
    <xf numFmtId="0" fontId="7" fillId="0" borderId="3" xfId="2" applyFont="1" applyBorder="1" applyAlignment="1">
      <alignment horizontal="center" vertical="top" wrapText="1"/>
    </xf>
    <xf numFmtId="0" fontId="21" fillId="0" borderId="3" xfId="0" applyFont="1" applyBorder="1" applyAlignment="1">
      <alignment horizontal="center" vertical="top" wrapText="1"/>
    </xf>
    <xf numFmtId="0" fontId="15" fillId="0" borderId="3" xfId="0" applyFont="1" applyBorder="1" applyAlignment="1">
      <alignment horizontal="left" vertical="top" wrapText="1"/>
    </xf>
    <xf numFmtId="0" fontId="30" fillId="7" borderId="3" xfId="0" applyFont="1" applyFill="1" applyBorder="1" applyAlignment="1">
      <alignment horizontal="center" vertical="top" wrapText="1"/>
    </xf>
    <xf numFmtId="0" fontId="0" fillId="10" borderId="3" xfId="0" applyFill="1" applyBorder="1" applyAlignment="1">
      <alignment vertical="top" wrapText="1"/>
    </xf>
    <xf numFmtId="0" fontId="30" fillId="0" borderId="8" xfId="1"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7" fillId="20" borderId="8" xfId="2" applyFont="1" applyFill="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21" fillId="0" borderId="10" xfId="0" applyFont="1" applyFill="1" applyBorder="1" applyAlignment="1">
      <alignment horizontal="left" vertical="top" wrapText="1"/>
    </xf>
    <xf numFmtId="0" fontId="21" fillId="0" borderId="3" xfId="0" applyFont="1" applyFill="1" applyBorder="1"/>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42" fillId="4" borderId="0" xfId="0" applyFont="1" applyFill="1"/>
    <xf numFmtId="0" fontId="41" fillId="4" borderId="0" xfId="0" applyFont="1" applyFill="1"/>
    <xf numFmtId="0" fontId="35" fillId="4" borderId="0" xfId="3" applyFont="1" applyFill="1" applyAlignment="1">
      <alignment horizontal="left" vertical="top" wrapText="1"/>
    </xf>
    <xf numFmtId="0" fontId="35" fillId="4" borderId="0" xfId="3" applyFont="1" applyFill="1" applyAlignment="1">
      <alignment vertical="top" wrapText="1"/>
    </xf>
    <xf numFmtId="0" fontId="4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8" fillId="4" borderId="0" xfId="3" applyFill="1" applyBorder="1" applyAlignment="1">
      <alignment horizontal="left"/>
    </xf>
    <xf numFmtId="0" fontId="35" fillId="4" borderId="0" xfId="3" applyFont="1" applyFill="1" applyBorder="1" applyAlignment="1">
      <alignment horizontal="left" vertical="top" wrapText="1"/>
    </xf>
    <xf numFmtId="0" fontId="35" fillId="4" borderId="0" xfId="3" applyFont="1" applyFill="1"/>
    <xf numFmtId="0" fontId="35" fillId="4" borderId="0" xfId="3" applyFont="1" applyFill="1" applyBorder="1" applyAlignment="1">
      <alignment horizontal="left"/>
    </xf>
    <xf numFmtId="0" fontId="43" fillId="4" borderId="0" xfId="3" applyFont="1" applyFill="1" applyBorder="1" applyAlignment="1">
      <alignment horizontal="left"/>
    </xf>
    <xf numFmtId="0" fontId="35" fillId="4" borderId="0" xfId="3" applyFont="1" applyFill="1" applyAlignment="1">
      <alignment horizontal="center" vertical="center"/>
    </xf>
    <xf numFmtId="0" fontId="36" fillId="4" borderId="0" xfId="3" applyFont="1" applyFill="1" applyBorder="1" applyAlignment="1">
      <alignment horizontal="left" vertical="top"/>
    </xf>
    <xf numFmtId="0" fontId="46" fillId="4" borderId="0" xfId="3" applyFont="1" applyFill="1" applyBorder="1" applyAlignment="1">
      <alignment horizontal="left" vertical="top"/>
    </xf>
    <xf numFmtId="0" fontId="46" fillId="4" borderId="0" xfId="3" applyFont="1" applyFill="1" applyBorder="1" applyAlignment="1">
      <alignment horizontal="left"/>
    </xf>
    <xf numFmtId="0" fontId="36" fillId="4" borderId="0" xfId="3" applyFont="1" applyFill="1" applyBorder="1" applyAlignment="1">
      <alignment horizontal="left"/>
    </xf>
    <xf numFmtId="0" fontId="47" fillId="4" borderId="0" xfId="3" applyFont="1" applyFill="1" applyBorder="1" applyAlignment="1">
      <alignment horizontal="left" vertical="center"/>
    </xf>
    <xf numFmtId="0" fontId="46" fillId="4" borderId="0" xfId="3" applyFont="1" applyFill="1" applyAlignment="1">
      <alignment horizontal="center"/>
    </xf>
    <xf numFmtId="0" fontId="48" fillId="4" borderId="0" xfId="3" applyFont="1" applyFill="1" applyBorder="1" applyAlignment="1">
      <alignment vertical="top"/>
    </xf>
    <xf numFmtId="0" fontId="36" fillId="4" borderId="0" xfId="3" applyFont="1" applyFill="1" applyBorder="1" applyAlignment="1">
      <alignment horizontal="center" vertical="center" wrapText="1"/>
    </xf>
    <xf numFmtId="0" fontId="44" fillId="4" borderId="0" xfId="5" applyFont="1" applyFill="1" applyBorder="1" applyAlignment="1">
      <alignment vertical="center"/>
    </xf>
    <xf numFmtId="0" fontId="0" fillId="4" borderId="0" xfId="0" applyFill="1" applyAlignment="1">
      <alignment horizontal="center" vertical="center"/>
    </xf>
    <xf numFmtId="0" fontId="36" fillId="4" borderId="0" xfId="3" applyFont="1" applyFill="1" applyAlignment="1">
      <alignment vertical="center"/>
    </xf>
    <xf numFmtId="0" fontId="7" fillId="26" borderId="8" xfId="2" applyFont="1" applyFill="1" applyBorder="1" applyAlignment="1">
      <alignment horizontal="center" vertical="top" wrapText="1"/>
    </xf>
    <xf numFmtId="0" fontId="21" fillId="10" borderId="1" xfId="0" applyFont="1" applyFill="1" applyBorder="1" applyAlignment="1">
      <alignment wrapText="1"/>
    </xf>
    <xf numFmtId="0" fontId="21" fillId="0" borderId="3" xfId="0" applyFont="1" applyBorder="1" applyAlignment="1">
      <alignment horizontal="center" vertical="center"/>
    </xf>
    <xf numFmtId="0" fontId="21" fillId="14" borderId="1" xfId="0" applyFont="1" applyFill="1" applyBorder="1" applyAlignment="1">
      <alignment wrapText="1"/>
    </xf>
    <xf numFmtId="0" fontId="8" fillId="22" borderId="10" xfId="0" applyFont="1" applyFill="1" applyBorder="1" applyAlignment="1">
      <alignment horizontal="center" vertical="top" wrapText="1"/>
    </xf>
    <xf numFmtId="0" fontId="30" fillId="7" borderId="10" xfId="0" applyNumberFormat="1" applyFont="1" applyFill="1" applyBorder="1" applyAlignment="1">
      <alignment horizontal="center" vertical="top" wrapText="1"/>
    </xf>
    <xf numFmtId="0" fontId="30" fillId="0" borderId="8" xfId="1" applyFont="1" applyFill="1" applyBorder="1" applyAlignment="1">
      <alignment horizontal="left" vertical="top" wrapText="1"/>
    </xf>
    <xf numFmtId="0" fontId="21" fillId="0" borderId="8" xfId="0" applyFont="1" applyFill="1" applyBorder="1" applyAlignment="1">
      <alignment horizontal="left" vertical="top" wrapText="1"/>
    </xf>
    <xf numFmtId="0" fontId="10" fillId="3" borderId="3" xfId="0" applyFont="1" applyFill="1" applyBorder="1" applyAlignment="1">
      <alignment vertical="top"/>
    </xf>
    <xf numFmtId="0" fontId="10" fillId="26" borderId="3" xfId="0" applyFont="1" applyFill="1" applyBorder="1" applyAlignment="1">
      <alignment horizontal="center" vertical="top"/>
    </xf>
    <xf numFmtId="0" fontId="30" fillId="7" borderId="3" xfId="0" applyNumberFormat="1" applyFont="1" applyFill="1" applyBorder="1" applyAlignment="1">
      <alignment horizontal="center" vertical="top" wrapText="1"/>
    </xf>
    <xf numFmtId="0" fontId="8" fillId="22" borderId="3" xfId="0" applyFont="1" applyFill="1" applyBorder="1" applyAlignment="1">
      <alignment horizontal="center" vertical="top" wrapText="1"/>
    </xf>
    <xf numFmtId="0" fontId="10" fillId="26" borderId="3" xfId="0" applyFont="1" applyFill="1" applyBorder="1" applyAlignment="1">
      <alignment vertical="top"/>
    </xf>
    <xf numFmtId="0" fontId="11" fillId="4" borderId="0" xfId="0" applyFont="1" applyFill="1" applyAlignment="1">
      <alignment horizontal="right" vertical="top"/>
    </xf>
    <xf numFmtId="0" fontId="11" fillId="4" borderId="11" xfId="0" applyFont="1" applyFill="1" applyBorder="1" applyAlignment="1">
      <alignment horizontal="center" vertical="top"/>
    </xf>
    <xf numFmtId="0" fontId="15" fillId="0" borderId="3" xfId="0" applyFont="1" applyBorder="1" applyAlignment="1">
      <alignment horizontal="center" vertical="top"/>
    </xf>
    <xf numFmtId="0" fontId="6" fillId="4" borderId="0" xfId="0" applyFont="1" applyFill="1" applyAlignment="1">
      <alignment horizontal="right" vertical="top" wrapText="1"/>
    </xf>
    <xf numFmtId="0" fontId="15" fillId="0" borderId="0" xfId="0" applyFont="1" applyAlignment="1">
      <alignment horizontal="center" vertical="top"/>
    </xf>
    <xf numFmtId="0" fontId="15" fillId="4" borderId="0" xfId="0" applyFont="1" applyFill="1" applyAlignment="1">
      <alignment horizontal="center" vertical="top"/>
    </xf>
    <xf numFmtId="0" fontId="15" fillId="4" borderId="3" xfId="0" applyFont="1" applyFill="1" applyBorder="1" applyAlignment="1">
      <alignment horizontal="center" vertical="top"/>
    </xf>
    <xf numFmtId="0" fontId="6" fillId="4" borderId="14" xfId="0" applyFont="1" applyFill="1" applyBorder="1" applyAlignment="1">
      <alignment horizontal="right" vertical="top"/>
    </xf>
    <xf numFmtId="0" fontId="31" fillId="4" borderId="11" xfId="0" applyFont="1" applyFill="1" applyBorder="1" applyAlignment="1">
      <alignment vertical="top"/>
    </xf>
    <xf numFmtId="0" fontId="1" fillId="4" borderId="11" xfId="0" applyFont="1" applyFill="1" applyBorder="1" applyAlignment="1">
      <alignment vertical="top" wrapText="1"/>
    </xf>
    <xf numFmtId="0" fontId="20" fillId="14" borderId="3" xfId="0" applyFont="1" applyFill="1" applyBorder="1" applyAlignment="1">
      <alignment horizontal="right" vertical="center"/>
    </xf>
    <xf numFmtId="0" fontId="0" fillId="0" borderId="3" xfId="0" applyBorder="1" applyAlignment="1">
      <alignment vertical="center" wrapText="1"/>
    </xf>
    <xf numFmtId="0" fontId="0" fillId="0" borderId="3" xfId="0" applyFont="1" applyFill="1" applyBorder="1" applyAlignment="1">
      <alignment horizontal="left" vertical="top" wrapText="1"/>
    </xf>
    <xf numFmtId="0" fontId="0" fillId="0" borderId="10" xfId="0" applyFont="1" applyFill="1" applyBorder="1" applyAlignment="1">
      <alignment horizontal="left" vertical="top" wrapText="1"/>
    </xf>
    <xf numFmtId="0" fontId="30" fillId="0" borderId="5" xfId="0" applyFont="1" applyFill="1" applyBorder="1" applyAlignment="1">
      <alignment vertical="top"/>
    </xf>
    <xf numFmtId="0" fontId="30" fillId="0" borderId="8" xfId="0" applyFont="1" applyFill="1" applyBorder="1" applyAlignment="1">
      <alignment vertical="top" wrapText="1"/>
    </xf>
    <xf numFmtId="0" fontId="30" fillId="0" borderId="3" xfId="0" applyFont="1" applyFill="1" applyBorder="1" applyAlignment="1">
      <alignment vertical="top" wrapText="1"/>
    </xf>
    <xf numFmtId="0" fontId="20" fillId="0" borderId="3" xfId="0" applyFont="1" applyBorder="1" applyAlignment="1">
      <alignment horizontal="center" vertical="center"/>
    </xf>
    <xf numFmtId="0" fontId="6" fillId="14" borderId="3" xfId="0" applyFont="1" applyFill="1" applyBorder="1" applyAlignment="1">
      <alignment horizontal="center"/>
    </xf>
    <xf numFmtId="0" fontId="31" fillId="10" borderId="3" xfId="0" applyFont="1" applyFill="1" applyBorder="1"/>
    <xf numFmtId="0" fontId="31" fillId="14" borderId="3" xfId="0" applyFont="1" applyFill="1" applyBorder="1"/>
    <xf numFmtId="0" fontId="0" fillId="4" borderId="0" xfId="0" applyFill="1"/>
    <xf numFmtId="0" fontId="0" fillId="4" borderId="0" xfId="0" applyFill="1" applyAlignment="1">
      <alignment vertical="top"/>
    </xf>
    <xf numFmtId="0" fontId="8" fillId="22" borderId="3" xfId="0" applyFont="1" applyFill="1" applyBorder="1" applyAlignment="1">
      <alignment horizontal="center" vertical="top" wrapText="1"/>
    </xf>
    <xf numFmtId="0" fontId="0" fillId="0" borderId="1" xfId="0" applyBorder="1"/>
    <xf numFmtId="0" fontId="0" fillId="0" borderId="3" xfId="0" applyBorder="1" applyAlignment="1">
      <alignment vertical="center"/>
    </xf>
    <xf numFmtId="0" fontId="7" fillId="0" borderId="3" xfId="0" applyFont="1" applyBorder="1" applyAlignment="1">
      <alignment vertical="center"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8" fillId="4" borderId="9" xfId="0" applyFont="1" applyFill="1" applyBorder="1" applyAlignment="1">
      <alignment vertical="top"/>
    </xf>
    <xf numFmtId="0" fontId="0" fillId="2" borderId="3" xfId="0" applyFill="1" applyBorder="1" applyAlignment="1">
      <alignment vertical="top"/>
    </xf>
    <xf numFmtId="0" fontId="6" fillId="12" borderId="1" xfId="2" applyFont="1" applyFill="1" applyBorder="1" applyAlignment="1">
      <alignment horizontal="left" vertical="center" wrapText="1"/>
    </xf>
    <xf numFmtId="0" fontId="14" fillId="6" borderId="4" xfId="0" applyFont="1" applyFill="1" applyBorder="1" applyAlignment="1">
      <alignment vertical="top"/>
    </xf>
    <xf numFmtId="0" fontId="14" fillId="6" borderId="3" xfId="0" applyFont="1" applyFill="1" applyBorder="1" applyAlignment="1">
      <alignment vertical="top"/>
    </xf>
    <xf numFmtId="0" fontId="20" fillId="0" borderId="3" xfId="0" applyFont="1" applyBorder="1" applyAlignment="1">
      <alignment horizontal="left" vertical="top" wrapText="1"/>
    </xf>
    <xf numFmtId="0" fontId="0" fillId="0" borderId="3" xfId="0" applyBorder="1" applyAlignment="1">
      <alignment horizontal="left" vertical="top" wrapText="1"/>
    </xf>
    <xf numFmtId="0" fontId="7" fillId="12" borderId="2" xfId="2" applyFont="1" applyFill="1" applyBorder="1" applyAlignment="1">
      <alignment horizontal="center" vertical="top" wrapText="1"/>
    </xf>
    <xf numFmtId="0" fontId="7" fillId="20" borderId="2" xfId="2" applyFont="1" applyFill="1" applyBorder="1" applyAlignment="1">
      <alignment horizontal="center" vertical="top" wrapText="1"/>
    </xf>
    <xf numFmtId="0" fontId="7" fillId="20" borderId="7" xfId="2" applyFont="1" applyFill="1" applyBorder="1" applyAlignment="1">
      <alignment horizontal="center" vertical="top" wrapText="1"/>
    </xf>
    <xf numFmtId="0" fontId="14" fillId="0" borderId="0" xfId="0" applyFont="1" applyAlignment="1">
      <alignment vertical="top"/>
    </xf>
    <xf numFmtId="0" fontId="7" fillId="4" borderId="0" xfId="2" applyFont="1" applyFill="1" applyAlignment="1">
      <alignment horizontal="center" vertical="top" wrapText="1"/>
    </xf>
    <xf numFmtId="0" fontId="21" fillId="4" borderId="0" xfId="0" applyFont="1" applyFill="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4" borderId="4" xfId="0" applyFont="1" applyFill="1" applyBorder="1" applyAlignment="1">
      <alignment horizontal="center" vertical="top" wrapText="1"/>
    </xf>
    <xf numFmtId="0" fontId="30" fillId="4" borderId="0" xfId="0" applyFont="1" applyFill="1" applyAlignment="1">
      <alignment horizontal="center" vertical="top" wrapText="1"/>
    </xf>
    <xf numFmtId="0" fontId="8" fillId="4" borderId="0" xfId="0" applyFont="1" applyFill="1" applyAlignment="1">
      <alignment horizontal="center" vertical="top" wrapText="1"/>
    </xf>
    <xf numFmtId="0" fontId="14" fillId="4" borderId="0" xfId="0" applyFont="1" applyFill="1" applyAlignment="1">
      <alignment horizontal="left" vertical="top"/>
    </xf>
    <xf numFmtId="0" fontId="11" fillId="4" borderId="0" xfId="0" applyFont="1" applyFill="1" applyAlignment="1">
      <alignment vertical="top" wrapText="1"/>
    </xf>
    <xf numFmtId="0" fontId="11" fillId="4" borderId="0" xfId="0" applyFont="1" applyFill="1" applyAlignment="1">
      <alignment vertical="top"/>
    </xf>
    <xf numFmtId="0" fontId="11" fillId="2" borderId="10" xfId="0" applyFont="1" applyFill="1" applyBorder="1" applyAlignment="1">
      <alignment horizontal="center" vertical="top"/>
    </xf>
    <xf numFmtId="0" fontId="10" fillId="0" borderId="0" xfId="0" applyFont="1" applyAlignment="1">
      <alignment horizontal="center" vertical="top"/>
    </xf>
    <xf numFmtId="0" fontId="10" fillId="0" borderId="0" xfId="0" applyFont="1" applyAlignment="1">
      <alignment vertical="top" wrapText="1"/>
    </xf>
    <xf numFmtId="0" fontId="10" fillId="0" borderId="9" xfId="0" applyFont="1" applyBorder="1" applyAlignment="1">
      <alignment vertical="top"/>
    </xf>
    <xf numFmtId="0" fontId="10" fillId="0" borderId="9" xfId="0" applyFont="1" applyBorder="1" applyAlignment="1">
      <alignment vertical="top" wrapText="1"/>
    </xf>
    <xf numFmtId="0" fontId="21" fillId="0" borderId="3" xfId="0" applyFont="1" applyBorder="1" applyAlignment="1">
      <alignment horizontal="left" vertical="top" wrapText="1"/>
    </xf>
    <xf numFmtId="0" fontId="0" fillId="0" borderId="3" xfId="0" applyBorder="1" applyAlignment="1">
      <alignment horizontal="left" vertical="top" wrapText="1"/>
    </xf>
    <xf numFmtId="0" fontId="7" fillId="20" borderId="5" xfId="2" applyFont="1" applyFill="1" applyBorder="1" applyAlignment="1">
      <alignment horizontal="center" vertical="top" wrapText="1"/>
    </xf>
    <xf numFmtId="0" fontId="8" fillId="22" borderId="3" xfId="0" applyFont="1" applyFill="1" applyBorder="1" applyAlignment="1">
      <alignment horizontal="center" vertical="top" wrapText="1"/>
    </xf>
    <xf numFmtId="0" fontId="21" fillId="4" borderId="3" xfId="0" applyFont="1" applyFill="1" applyBorder="1" applyAlignment="1">
      <alignment vertical="top" wrapText="1"/>
    </xf>
    <xf numFmtId="0" fontId="21" fillId="8" borderId="3" xfId="0" applyFont="1" applyFill="1" applyBorder="1" applyAlignment="1">
      <alignment vertical="top" wrapText="1"/>
    </xf>
    <xf numFmtId="0" fontId="8" fillId="22" borderId="3" xfId="0" applyFont="1" applyFill="1" applyBorder="1" applyAlignment="1">
      <alignment horizontal="center" vertical="top" wrapText="1"/>
    </xf>
    <xf numFmtId="0" fontId="20" fillId="0" borderId="15" xfId="0" applyFont="1" applyFill="1" applyBorder="1" applyAlignment="1">
      <alignment horizontal="left" vertical="top" wrapText="1"/>
    </xf>
    <xf numFmtId="0" fontId="30" fillId="4" borderId="8" xfId="1" applyFont="1" applyFill="1" applyBorder="1" applyAlignment="1">
      <alignment horizontal="left" vertical="top" wrapText="1"/>
    </xf>
    <xf numFmtId="0" fontId="21" fillId="0" borderId="8" xfId="0" applyFont="1" applyFill="1" applyBorder="1" applyAlignment="1">
      <alignment horizontal="left" vertical="top" wrapText="1"/>
    </xf>
    <xf numFmtId="0" fontId="0" fillId="0" borderId="3" xfId="0" applyBorder="1" applyAlignment="1">
      <alignment vertical="top" wrapText="1"/>
    </xf>
    <xf numFmtId="0" fontId="30" fillId="0" borderId="3" xfId="0" applyFont="1" applyBorder="1" applyAlignment="1">
      <alignment vertical="top" wrapText="1"/>
    </xf>
    <xf numFmtId="0" fontId="23" fillId="0" borderId="3" xfId="1" applyFont="1" applyFill="1" applyBorder="1" applyAlignment="1">
      <alignment horizontal="center" vertical="center"/>
    </xf>
    <xf numFmtId="0" fontId="65" fillId="14" borderId="1" xfId="0" applyFont="1" applyFill="1" applyBorder="1"/>
    <xf numFmtId="0" fontId="0" fillId="17" borderId="3" xfId="0" applyFill="1" applyBorder="1" applyAlignment="1">
      <alignment horizontal="left" vertical="top" wrapText="1"/>
    </xf>
    <xf numFmtId="0" fontId="0" fillId="4" borderId="3" xfId="0" applyFill="1" applyBorder="1" applyAlignment="1">
      <alignment vertical="top" wrapText="1"/>
    </xf>
    <xf numFmtId="0" fontId="30" fillId="19" borderId="3" xfId="0" applyFont="1" applyFill="1" applyBorder="1" applyAlignment="1">
      <alignment horizontal="center"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top" wrapText="1"/>
    </xf>
    <xf numFmtId="0" fontId="0" fillId="4" borderId="0" xfId="0" applyFill="1" applyAlignment="1">
      <alignment horizontal="righ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horizontal="center" vertical="top" wrapText="1"/>
    </xf>
    <xf numFmtId="0" fontId="0" fillId="10" borderId="3" xfId="0" applyFill="1" applyBorder="1" applyAlignment="1">
      <alignment horizontal="right" vertical="top" wrapText="1"/>
    </xf>
    <xf numFmtId="10" fontId="0" fillId="12" borderId="3" xfId="0" applyNumberFormat="1" applyFill="1" applyBorder="1" applyAlignment="1">
      <alignment horizontal="right" vertical="center" wrapText="1"/>
    </xf>
    <xf numFmtId="10" fontId="0" fillId="10"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7" fillId="0" borderId="1" xfId="0" applyFont="1" applyBorder="1"/>
    <xf numFmtId="10" fontId="0" fillId="12" borderId="3" xfId="0" applyNumberFormat="1" applyFill="1" applyBorder="1" applyAlignment="1">
      <alignment horizontal="right" vertical="top" wrapText="1"/>
    </xf>
    <xf numFmtId="0" fontId="0" fillId="14" borderId="3" xfId="0" applyFill="1" applyBorder="1" applyAlignment="1">
      <alignment horizontal="right" vertical="top" wrapText="1"/>
    </xf>
    <xf numFmtId="10" fontId="0" fillId="14" borderId="3" xfId="0" applyNumberFormat="1" applyFill="1" applyBorder="1" applyAlignment="1">
      <alignment vertical="top" wrapText="1"/>
    </xf>
    <xf numFmtId="0" fontId="0" fillId="0" borderId="0" xfId="0" applyAlignment="1">
      <alignment vertical="top" wrapText="1"/>
    </xf>
    <xf numFmtId="0" fontId="0" fillId="4" borderId="0" xfId="0" applyFill="1" applyAlignment="1">
      <alignment horizontal="left" vertical="center" wrapText="1" indent="1"/>
    </xf>
    <xf numFmtId="0" fontId="1" fillId="4" borderId="0" xfId="0" applyFont="1" applyFill="1" applyAlignment="1">
      <alignment horizontal="left" vertical="center" wrapText="1" inden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vertical="top"/>
    </xf>
    <xf numFmtId="0" fontId="0" fillId="4" borderId="0" xfId="0" applyFill="1"/>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 fillId="4" borderId="0" xfId="0" applyFont="1" applyFill="1" applyAlignment="1">
      <alignment horizontal="right" vertical="top" wrapText="1"/>
    </xf>
    <xf numFmtId="10" fontId="31" fillId="4" borderId="0" xfId="0" applyNumberFormat="1" applyFont="1" applyFill="1" applyAlignment="1">
      <alignment horizontal="center" vertical="center" wrapText="1"/>
    </xf>
    <xf numFmtId="0" fontId="1" fillId="14" borderId="1" xfId="0" applyFont="1" applyFill="1" applyBorder="1" applyAlignment="1">
      <alignment vertical="center" wrapText="1"/>
    </xf>
    <xf numFmtId="0" fontId="30" fillId="0" borderId="1" xfId="0" applyFont="1" applyBorder="1" applyAlignment="1">
      <alignment vertical="top" wrapText="1"/>
    </xf>
    <xf numFmtId="0" fontId="0" fillId="4" borderId="13" xfId="0" applyFill="1" applyBorder="1" applyAlignment="1">
      <alignment vertical="center" wrapText="1"/>
    </xf>
    <xf numFmtId="10" fontId="31" fillId="0" borderId="0" xfId="0" applyNumberFormat="1" applyFont="1" applyAlignment="1">
      <alignment horizontal="center" vertical="center"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7" fillId="0" borderId="3" xfId="2" applyFont="1" applyFill="1" applyBorder="1" applyAlignment="1">
      <alignment horizontal="center" vertical="top" wrapText="1"/>
    </xf>
    <xf numFmtId="0" fontId="7" fillId="0" borderId="8" xfId="2" applyFont="1" applyBorder="1" applyAlignment="1">
      <alignment horizontal="center" vertical="top" wrapText="1"/>
    </xf>
    <xf numFmtId="0" fontId="7" fillId="0" borderId="8" xfId="2" applyFont="1" applyFill="1" applyBorder="1" applyAlignment="1">
      <alignment horizontal="center" vertical="top" wrapText="1"/>
    </xf>
    <xf numFmtId="0" fontId="8" fillId="22" borderId="3" xfId="0" applyFont="1" applyFill="1" applyBorder="1" applyAlignment="1">
      <alignment horizontal="center" vertical="top" wrapText="1"/>
    </xf>
    <xf numFmtId="0" fontId="7" fillId="20" borderId="5" xfId="2" applyFont="1" applyFill="1" applyBorder="1" applyAlignment="1">
      <alignment horizontal="center" vertical="top" wrapText="1"/>
    </xf>
    <xf numFmtId="0" fontId="30" fillId="3" borderId="3" xfId="0" applyNumberFormat="1" applyFont="1" applyFill="1" applyBorder="1" applyAlignment="1">
      <alignment horizontal="center" vertical="top" wrapText="1"/>
    </xf>
    <xf numFmtId="0" fontId="10" fillId="3" borderId="3" xfId="0" applyFont="1" applyFill="1" applyBorder="1" applyAlignment="1">
      <alignment vertical="top" wrapText="1"/>
    </xf>
    <xf numFmtId="0" fontId="7" fillId="28" borderId="3" xfId="2" applyFont="1" applyFill="1" applyBorder="1" applyAlignment="1">
      <alignment horizontal="center" vertical="top" wrapText="1"/>
    </xf>
    <xf numFmtId="0" fontId="7" fillId="8" borderId="10" xfId="2" applyFont="1" applyFill="1" applyBorder="1" applyAlignment="1">
      <alignment horizontal="center"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0" borderId="8" xfId="1" applyFont="1" applyFill="1" applyBorder="1" applyAlignment="1">
      <alignment horizontal="left" vertical="top" wrapText="1"/>
    </xf>
    <xf numFmtId="0" fontId="7" fillId="20" borderId="8" xfId="2" applyFont="1" applyFill="1" applyBorder="1" applyAlignment="1">
      <alignment horizontal="center" vertical="top" wrapText="1"/>
    </xf>
    <xf numFmtId="0" fontId="7" fillId="20" borderId="10" xfId="2" applyFont="1" applyFill="1" applyBorder="1" applyAlignment="1">
      <alignment horizontal="center"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7" fillId="20" borderId="9" xfId="2" applyFont="1" applyFill="1" applyBorder="1" applyAlignment="1">
      <alignment horizontal="center" vertical="top" wrapText="1"/>
    </xf>
    <xf numFmtId="0" fontId="7" fillId="0" borderId="9" xfId="2" applyFont="1" applyBorder="1" applyAlignment="1">
      <alignment horizontal="center" vertical="top" wrapText="1"/>
    </xf>
    <xf numFmtId="0" fontId="7" fillId="28" borderId="10" xfId="2" applyFont="1" applyFill="1" applyBorder="1" applyAlignment="1">
      <alignment horizontal="center"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30" fillId="0" borderId="3" xfId="1" applyFont="1" applyFill="1" applyBorder="1" applyAlignment="1">
      <alignment horizontal="left" vertical="top" wrapText="1"/>
    </xf>
    <xf numFmtId="0" fontId="7" fillId="20" borderId="3" xfId="2" applyFont="1" applyFill="1" applyBorder="1" applyAlignment="1">
      <alignment horizontal="center" vertical="top" wrapText="1"/>
    </xf>
    <xf numFmtId="0" fontId="7" fillId="0" borderId="3" xfId="2" applyFont="1" applyFill="1" applyBorder="1" applyAlignment="1">
      <alignment horizontal="center" vertical="top" wrapText="1"/>
    </xf>
    <xf numFmtId="0" fontId="0" fillId="0" borderId="3" xfId="0" applyBorder="1" applyAlignment="1">
      <alignment horizontal="left" vertical="top" wrapText="1"/>
    </xf>
    <xf numFmtId="0" fontId="21" fillId="0" borderId="8" xfId="0" applyFont="1" applyBorder="1" applyAlignment="1">
      <alignment horizontal="left" vertical="top" wrapText="1"/>
    </xf>
    <xf numFmtId="0" fontId="21" fillId="4" borderId="8" xfId="0" applyFont="1" applyFill="1" applyBorder="1" applyAlignment="1">
      <alignment horizontal="left" vertical="top" wrapText="1"/>
    </xf>
    <xf numFmtId="0" fontId="20" fillId="0" borderId="8" xfId="0" applyFont="1" applyBorder="1" applyAlignment="1">
      <alignment horizontal="left" vertical="top" wrapText="1"/>
    </xf>
    <xf numFmtId="0" fontId="21" fillId="0" borderId="3" xfId="0" quotePrefix="1" applyFont="1" applyBorder="1" applyAlignment="1">
      <alignment vertical="top" wrapText="1"/>
    </xf>
    <xf numFmtId="0" fontId="7" fillId="0" borderId="5" xfId="2" applyFont="1" applyBorder="1" applyAlignment="1">
      <alignment horizontal="center" vertical="top" wrapText="1"/>
    </xf>
    <xf numFmtId="0" fontId="31" fillId="4" borderId="12" xfId="0" applyFont="1" applyFill="1" applyBorder="1" applyAlignment="1">
      <alignment vertical="top"/>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0" borderId="8" xfId="2" applyFont="1" applyBorder="1" applyAlignment="1">
      <alignment horizontal="center" vertical="top" wrapText="1"/>
    </xf>
    <xf numFmtId="0" fontId="21" fillId="0" borderId="8" xfId="0" applyFont="1" applyBorder="1" applyAlignment="1">
      <alignment horizontal="left" vertical="top" wrapText="1"/>
    </xf>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0" fillId="26" borderId="3" xfId="0" applyFont="1" applyFill="1" applyBorder="1" applyAlignment="1">
      <alignment horizontal="center" vertical="top"/>
    </xf>
    <xf numFmtId="0" fontId="21" fillId="0" borderId="8" xfId="0" applyFont="1" applyFill="1" applyBorder="1" applyAlignment="1">
      <alignment horizontal="left"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0" borderId="1" xfId="0" applyFont="1" applyBorder="1" applyAlignment="1">
      <alignment vertical="top" wrapText="1"/>
    </xf>
    <xf numFmtId="0" fontId="0" fillId="0" borderId="10" xfId="0" applyFill="1" applyBorder="1" applyAlignment="1">
      <alignment horizontal="left" vertical="top" wrapText="1"/>
    </xf>
    <xf numFmtId="0" fontId="64" fillId="0" borderId="1" xfId="0" applyFont="1" applyFill="1" applyBorder="1" applyAlignment="1">
      <alignment vertical="top" wrapText="1"/>
    </xf>
    <xf numFmtId="0" fontId="8" fillId="22" borderId="3" xfId="0" applyFont="1" applyFill="1" applyBorder="1" applyAlignment="1">
      <alignment horizontal="center" vertical="top" wrapText="1"/>
    </xf>
    <xf numFmtId="0" fontId="7" fillId="4" borderId="12" xfId="0" applyFont="1" applyFill="1" applyBorder="1" applyAlignment="1">
      <alignment vertical="center" wrapText="1"/>
    </xf>
    <xf numFmtId="0" fontId="7" fillId="4" borderId="0" xfId="0" applyFont="1" applyFill="1" applyBorder="1" applyAlignment="1">
      <alignment vertical="center" wrapText="1"/>
    </xf>
    <xf numFmtId="0" fontId="7" fillId="12" borderId="5" xfId="2"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8" fillId="22" borderId="3" xfId="0" applyFont="1" applyFill="1" applyBorder="1" applyAlignment="1">
      <alignment horizontal="center" vertical="top" wrapText="1"/>
    </xf>
    <xf numFmtId="0" fontId="7" fillId="20" borderId="14" xfId="2" applyFont="1" applyFill="1" applyBorder="1" applyAlignment="1">
      <alignment horizontal="center" vertical="top" wrapText="1"/>
    </xf>
    <xf numFmtId="0" fontId="20" fillId="0" borderId="8" xfId="0" applyFont="1" applyBorder="1" applyAlignment="1">
      <alignment horizontal="left" vertical="top" wrapText="1"/>
    </xf>
    <xf numFmtId="0" fontId="0" fillId="0" borderId="0" xfId="0" applyAlignment="1">
      <alignment horizontal="center"/>
    </xf>
    <xf numFmtId="0" fontId="3" fillId="4" borderId="0" xfId="0" applyFont="1" applyFill="1" applyAlignment="1">
      <alignment wrapText="1"/>
    </xf>
    <xf numFmtId="0" fontId="10" fillId="26" borderId="3" xfId="0" applyFont="1" applyFill="1" applyBorder="1" applyAlignment="1">
      <alignment horizontal="center" vertical="top"/>
    </xf>
    <xf numFmtId="0" fontId="0" fillId="4" borderId="0" xfId="0" applyFill="1"/>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6" fillId="14" borderId="3" xfId="0" applyFont="1" applyFill="1" applyBorder="1" applyAlignment="1">
      <alignment horizontal="center" vertical="center"/>
    </xf>
    <xf numFmtId="0" fontId="10" fillId="29" borderId="3" xfId="0" applyFont="1" applyFill="1" applyBorder="1" applyAlignment="1">
      <alignment horizontal="center" vertical="top"/>
    </xf>
    <xf numFmtId="164" fontId="9" fillId="0" borderId="3"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5" fillId="8" borderId="0" xfId="0" applyFont="1" applyFill="1" applyAlignment="1">
      <alignment horizontal="right"/>
    </xf>
    <xf numFmtId="0" fontId="1" fillId="28" borderId="3" xfId="0" applyFont="1" applyFill="1" applyBorder="1" applyAlignment="1">
      <alignment horizontal="center"/>
    </xf>
    <xf numFmtId="0" fontId="22" fillId="4" borderId="0" xfId="0" applyFont="1" applyFill="1" applyBorder="1" applyAlignment="1">
      <alignment horizontal="center" vertical="center" wrapText="1"/>
    </xf>
    <xf numFmtId="0" fontId="0" fillId="9" borderId="3" xfId="0" applyFill="1" applyBorder="1" applyAlignment="1">
      <alignment horizontal="left"/>
    </xf>
    <xf numFmtId="0" fontId="67" fillId="4" borderId="0" xfId="0" applyFont="1" applyFill="1" applyAlignment="1">
      <alignment horizontal="right" vertical="top"/>
    </xf>
    <xf numFmtId="0" fontId="0" fillId="4" borderId="0" xfId="0" applyFill="1"/>
    <xf numFmtId="1" fontId="9" fillId="0" borderId="3" xfId="0" applyNumberFormat="1" applyFont="1" applyFill="1" applyBorder="1" applyAlignment="1">
      <alignment horizontal="center" vertical="center" wrapText="1"/>
    </xf>
    <xf numFmtId="0" fontId="7" fillId="0" borderId="9" xfId="2" applyFont="1" applyBorder="1" applyAlignment="1">
      <alignment horizontal="center" vertical="top" wrapText="1"/>
    </xf>
    <xf numFmtId="0" fontId="8" fillId="22" borderId="3" xfId="0" applyFont="1" applyFill="1" applyBorder="1" applyAlignment="1">
      <alignment horizontal="center" vertical="top" wrapText="1"/>
    </xf>
    <xf numFmtId="0" fontId="8" fillId="5" borderId="3" xfId="0" applyFont="1" applyFill="1" applyBorder="1" applyAlignment="1">
      <alignment horizontal="center" vertical="top" wrapText="1"/>
    </xf>
    <xf numFmtId="0" fontId="10" fillId="5" borderId="0" xfId="0" applyFont="1" applyFill="1" applyAlignment="1">
      <alignment vertical="top"/>
    </xf>
    <xf numFmtId="0" fontId="10" fillId="5" borderId="3" xfId="0" applyFont="1" applyFill="1" applyBorder="1" applyAlignment="1">
      <alignment vertical="top"/>
    </xf>
    <xf numFmtId="0" fontId="30" fillId="5" borderId="3" xfId="0" applyNumberFormat="1" applyFont="1" applyFill="1" applyBorder="1" applyAlignment="1">
      <alignment horizontal="center" vertical="top" wrapText="1"/>
    </xf>
    <xf numFmtId="0" fontId="0" fillId="4" borderId="0" xfId="0" applyFill="1"/>
    <xf numFmtId="1" fontId="9" fillId="0" borderId="3" xfId="0" applyNumberFormat="1" applyFont="1" applyFill="1" applyBorder="1" applyAlignment="1">
      <alignment horizontal="center" vertical="center" wrapText="1"/>
    </xf>
    <xf numFmtId="0" fontId="7" fillId="20" borderId="8" xfId="2" applyFont="1" applyFill="1" applyBorder="1" applyAlignment="1">
      <alignment horizontal="center" vertical="top" wrapText="1"/>
    </xf>
    <xf numFmtId="0" fontId="10" fillId="26" borderId="3" xfId="0" applyFont="1" applyFill="1" applyBorder="1" applyAlignment="1">
      <alignment horizontal="center" vertical="top"/>
    </xf>
    <xf numFmtId="0" fontId="7" fillId="0" borderId="8" xfId="2" applyFont="1" applyFill="1" applyBorder="1" applyAlignment="1">
      <alignment horizontal="center" vertical="top" wrapText="1"/>
    </xf>
    <xf numFmtId="0" fontId="30" fillId="0" borderId="8" xfId="1" applyFont="1" applyFill="1" applyBorder="1" applyAlignment="1">
      <alignment horizontal="left" vertical="top" wrapText="1"/>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0" borderId="3" xfId="1" applyFont="1" applyFill="1" applyBorder="1" applyAlignment="1">
      <alignment horizontal="left" vertical="top" wrapText="1"/>
    </xf>
    <xf numFmtId="0" fontId="21" fillId="0" borderId="9" xfId="0" applyFont="1" applyFill="1" applyBorder="1" applyAlignment="1">
      <alignment horizontal="left"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12" borderId="10" xfId="2"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top" wrapText="1"/>
    </xf>
    <xf numFmtId="0" fontId="21" fillId="0" borderId="3" xfId="0" quotePrefix="1" applyFont="1" applyFill="1" applyBorder="1" applyAlignment="1">
      <alignment horizontal="left" vertical="top" wrapText="1"/>
    </xf>
    <xf numFmtId="0" fontId="21" fillId="4" borderId="3" xfId="0" applyFont="1" applyFill="1" applyBorder="1" applyAlignment="1">
      <alignment horizontal="left" vertical="top" wrapText="1"/>
    </xf>
    <xf numFmtId="0" fontId="7" fillId="3" borderId="3" xfId="2" applyFont="1" applyFill="1" applyBorder="1" applyAlignment="1">
      <alignment horizontal="center"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15" fillId="0" borderId="10" xfId="0" applyFont="1" applyFill="1" applyBorder="1" applyAlignment="1">
      <alignment horizontal="left" vertical="top" wrapText="1"/>
    </xf>
    <xf numFmtId="0" fontId="15" fillId="0" borderId="10" xfId="0" applyFont="1" applyFill="1" applyBorder="1" applyAlignment="1">
      <alignment horizontal="center"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30" fillId="4" borderId="8" xfId="1" applyFont="1" applyFill="1" applyBorder="1" applyAlignment="1">
      <alignment horizontal="left" vertical="top" wrapText="1"/>
    </xf>
    <xf numFmtId="0" fontId="15" fillId="0" borderId="10" xfId="0" applyFont="1" applyBorder="1" applyAlignment="1">
      <alignment horizontal="left" vertical="top" wrapText="1"/>
    </xf>
    <xf numFmtId="0" fontId="21" fillId="0" borderId="3" xfId="0" quotePrefix="1" applyFont="1" applyFill="1" applyBorder="1" applyAlignment="1">
      <alignment horizontal="left" vertical="top" wrapText="1"/>
    </xf>
    <xf numFmtId="0" fontId="7" fillId="20" borderId="3" xfId="2" applyFont="1" applyFill="1" applyBorder="1" applyAlignment="1">
      <alignment horizontal="center" vertical="top" wrapText="1"/>
    </xf>
    <xf numFmtId="0" fontId="7" fillId="0" borderId="8" xfId="2" applyFont="1" applyBorder="1" applyAlignment="1">
      <alignment horizontal="center" vertical="top" wrapText="1"/>
    </xf>
    <xf numFmtId="0" fontId="8" fillId="22" borderId="3" xfId="0" applyFont="1" applyFill="1" applyBorder="1" applyAlignment="1">
      <alignment horizontal="center" vertical="top" wrapText="1"/>
    </xf>
    <xf numFmtId="0" fontId="30" fillId="7" borderId="8" xfId="0" applyFont="1" applyFill="1" applyBorder="1" applyAlignment="1">
      <alignment horizontal="center" vertical="top" wrapText="1"/>
    </xf>
    <xf numFmtId="0" fontId="8" fillId="22" borderId="8" xfId="0" applyFont="1" applyFill="1" applyBorder="1" applyAlignment="1">
      <alignment horizontal="center" vertical="top" wrapText="1"/>
    </xf>
    <xf numFmtId="0" fontId="15" fillId="0" borderId="8" xfId="0" applyFont="1" applyBorder="1" applyAlignment="1">
      <alignment horizontal="left" vertical="top" wrapText="1"/>
    </xf>
    <xf numFmtId="0" fontId="0" fillId="0" borderId="3" xfId="0" applyFill="1" applyBorder="1" applyAlignment="1">
      <alignment horizontal="left" vertical="top" wrapText="1"/>
    </xf>
    <xf numFmtId="0" fontId="21" fillId="0" borderId="3" xfId="0" applyFont="1" applyFill="1" applyBorder="1" applyAlignment="1">
      <alignment horizontal="left" vertical="top" wrapText="1"/>
    </xf>
    <xf numFmtId="0" fontId="21" fillId="0" borderId="8" xfId="0" applyFont="1" applyBorder="1" applyAlignment="1">
      <alignment horizontal="center" vertical="top" wrapText="1"/>
    </xf>
    <xf numFmtId="0" fontId="7" fillId="20" borderId="8" xfId="2" applyFont="1" applyFill="1" applyBorder="1" applyAlignment="1">
      <alignment horizontal="center" vertical="top" wrapText="1"/>
    </xf>
    <xf numFmtId="0" fontId="0" fillId="4" borderId="0" xfId="0" applyFill="1"/>
    <xf numFmtId="0" fontId="20" fillId="0" borderId="3" xfId="0" applyFont="1" applyFill="1" applyBorder="1" applyAlignment="1">
      <alignment vertical="top" wrapText="1"/>
    </xf>
    <xf numFmtId="0" fontId="20" fillId="4" borderId="3" xfId="0" applyFont="1" applyFill="1" applyBorder="1" applyAlignment="1">
      <alignment vertical="top" wrapText="1"/>
    </xf>
    <xf numFmtId="0" fontId="20" fillId="0" borderId="7" xfId="0" applyFont="1" applyFill="1" applyBorder="1" applyAlignment="1">
      <alignment horizontal="left" vertical="top" wrapText="1"/>
    </xf>
    <xf numFmtId="0" fontId="20" fillId="0" borderId="9" xfId="0" applyFont="1" applyBorder="1" applyAlignment="1">
      <alignment horizontal="left" vertical="top" wrapText="1"/>
    </xf>
    <xf numFmtId="0" fontId="20" fillId="0" borderId="8" xfId="0" applyFont="1" applyBorder="1" applyAlignment="1">
      <alignment vertical="top" wrapText="1"/>
    </xf>
    <xf numFmtId="0" fontId="20" fillId="0" borderId="15" xfId="0" applyFont="1" applyBorder="1" applyAlignment="1">
      <alignment horizontal="left" vertical="top" wrapText="1"/>
    </xf>
    <xf numFmtId="0" fontId="20" fillId="0" borderId="1" xfId="0" applyFont="1" applyBorder="1" applyAlignment="1">
      <alignment horizontal="left" vertical="top" wrapText="1"/>
    </xf>
    <xf numFmtId="0" fontId="20" fillId="0" borderId="3" xfId="0" applyFont="1" applyBorder="1" applyAlignment="1">
      <alignment horizontal="center" vertical="center" wrapText="1"/>
    </xf>
    <xf numFmtId="0" fontId="23" fillId="0" borderId="3" xfId="1" applyFont="1" applyFill="1" applyBorder="1" applyAlignment="1">
      <alignment horizontal="center" vertical="center" wrapText="1"/>
    </xf>
    <xf numFmtId="0" fontId="30" fillId="0" borderId="3" xfId="2" applyFont="1" applyBorder="1" applyAlignment="1">
      <alignment vertical="top" wrapText="1"/>
    </xf>
    <xf numFmtId="0" fontId="30" fillId="0" borderId="3" xfId="1" applyFont="1" applyFill="1" applyBorder="1" applyAlignment="1">
      <alignment vertical="top" wrapText="1"/>
    </xf>
    <xf numFmtId="0" fontId="20" fillId="0" borderId="3" xfId="0" applyFont="1" applyBorder="1" applyAlignment="1">
      <alignment vertical="top" wrapText="1"/>
    </xf>
    <xf numFmtId="0" fontId="30" fillId="0" borderId="3" xfId="2" applyFont="1" applyBorder="1" applyAlignment="1">
      <alignment horizontal="left"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0" borderId="8" xfId="0" applyFont="1" applyBorder="1" applyAlignment="1">
      <alignment horizontal="left" vertical="top" wrapText="1"/>
    </xf>
    <xf numFmtId="0" fontId="8" fillId="22" borderId="3" xfId="0" applyFont="1" applyFill="1" applyBorder="1" applyAlignment="1">
      <alignment horizontal="center" vertical="top" wrapText="1"/>
    </xf>
    <xf numFmtId="0" fontId="7" fillId="12" borderId="10" xfId="2" applyFont="1" applyFill="1" applyBorder="1" applyAlignment="1">
      <alignment horizontal="center" vertical="top" wrapText="1"/>
    </xf>
    <xf numFmtId="0" fontId="0" fillId="0" borderId="9" xfId="0" applyFill="1" applyBorder="1" applyAlignment="1">
      <alignment horizontal="left" vertical="top" wrapText="1"/>
    </xf>
    <xf numFmtId="0" fontId="0" fillId="4" borderId="0" xfId="0" applyFill="1"/>
    <xf numFmtId="0" fontId="21" fillId="10" borderId="3" xfId="0" applyFont="1" applyFill="1" applyBorder="1" applyAlignment="1">
      <alignment horizontal="left" vertical="top" wrapText="1"/>
    </xf>
    <xf numFmtId="0" fontId="0" fillId="10" borderId="3" xfId="0" applyFill="1" applyBorder="1" applyAlignment="1">
      <alignment horizontal="left" vertical="top" wrapText="1"/>
    </xf>
    <xf numFmtId="0" fontId="21" fillId="10" borderId="1" xfId="0" applyFont="1" applyFill="1" applyBorder="1" applyAlignment="1">
      <alignment vertical="top" wrapText="1"/>
    </xf>
    <xf numFmtId="0" fontId="21" fillId="10" borderId="3" xfId="0" applyFont="1" applyFill="1" applyBorder="1"/>
    <xf numFmtId="0" fontId="1" fillId="4" borderId="4" xfId="0" applyFont="1" applyFill="1" applyBorder="1" applyAlignment="1">
      <alignment horizontal="right" vertical="top" wrapText="1"/>
    </xf>
    <xf numFmtId="10" fontId="0" fillId="4" borderId="4" xfId="0" applyNumberFormat="1" applyFill="1" applyBorder="1" applyAlignment="1">
      <alignment horizontal="center" vertical="center" wrapText="1"/>
    </xf>
    <xf numFmtId="10" fontId="31" fillId="4" borderId="4" xfId="0" applyNumberFormat="1" applyFont="1" applyFill="1" applyBorder="1" applyAlignment="1">
      <alignment horizontal="center" vertical="center" wrapText="1"/>
    </xf>
    <xf numFmtId="0" fontId="36" fillId="0" borderId="0" xfId="3" applyFont="1" applyFill="1" applyBorder="1" applyAlignment="1">
      <alignment horizontal="left" vertical="top"/>
    </xf>
    <xf numFmtId="0" fontId="30" fillId="0" borderId="8" xfId="1" applyFont="1" applyFill="1" applyBorder="1" applyAlignment="1">
      <alignment horizontal="left" vertical="top" wrapText="1"/>
    </xf>
    <xf numFmtId="0" fontId="30" fillId="0" borderId="10" xfId="1" applyFont="1" applyFill="1" applyBorder="1" applyAlignment="1">
      <alignment horizontal="left" vertical="top" wrapText="1"/>
    </xf>
    <xf numFmtId="0" fontId="0" fillId="0" borderId="8"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3" xfId="0" quotePrefix="1" applyFont="1" applyFill="1" applyBorder="1" applyAlignment="1">
      <alignment horizontal="left" vertical="top" wrapText="1"/>
    </xf>
    <xf numFmtId="0" fontId="30" fillId="0" borderId="3" xfId="1" applyFont="1" applyFill="1" applyBorder="1" applyAlignment="1">
      <alignment horizontal="left" vertical="top" wrapText="1"/>
    </xf>
    <xf numFmtId="0" fontId="21" fillId="0" borderId="10" xfId="0" quotePrefix="1" applyFont="1" applyFill="1" applyBorder="1" applyAlignment="1">
      <alignment horizontal="left" vertical="top" wrapText="1"/>
    </xf>
    <xf numFmtId="0" fontId="2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64" fillId="0" borderId="3" xfId="0" applyFont="1" applyFill="1" applyBorder="1" applyAlignment="1">
      <alignment vertical="top" wrapText="1"/>
    </xf>
    <xf numFmtId="0" fontId="15" fillId="0" borderId="3" xfId="0" quotePrefix="1" applyFont="1" applyFill="1" applyBorder="1" applyAlignment="1">
      <alignment horizontal="left" vertical="top" wrapText="1"/>
    </xf>
    <xf numFmtId="0" fontId="30" fillId="0" borderId="2" xfId="1" applyFont="1" applyFill="1" applyBorder="1" applyAlignment="1">
      <alignment horizontal="left" vertical="top" wrapText="1"/>
    </xf>
    <xf numFmtId="0" fontId="36" fillId="0" borderId="0" xfId="0" applyFont="1" applyFill="1" applyBorder="1" applyAlignment="1">
      <alignment horizontal="left"/>
    </xf>
    <xf numFmtId="0" fontId="47" fillId="0" borderId="0" xfId="3" applyFont="1" applyFill="1" applyBorder="1" applyAlignment="1">
      <alignment horizontal="left" vertical="center"/>
    </xf>
    <xf numFmtId="166" fontId="36" fillId="8" borderId="0" xfId="3" applyNumberFormat="1" applyFont="1" applyFill="1" applyAlignment="1">
      <alignment horizontal="left" vertical="top" wrapText="1"/>
    </xf>
    <xf numFmtId="165" fontId="21" fillId="8" borderId="0" xfId="3" applyNumberFormat="1" applyFont="1" applyFill="1" applyAlignment="1">
      <alignment horizontal="left" vertical="top" wrapText="1"/>
    </xf>
    <xf numFmtId="0" fontId="7" fillId="20" borderId="3" xfId="2" applyFont="1" applyFill="1" applyBorder="1" applyAlignment="1">
      <alignment horizontal="center" vertical="top" wrapText="1"/>
    </xf>
    <xf numFmtId="0" fontId="3" fillId="12" borderId="3" xfId="0" applyFont="1" applyFill="1" applyBorder="1"/>
    <xf numFmtId="0" fontId="0" fillId="4" borderId="0" xfId="0" applyFill="1"/>
    <xf numFmtId="0" fontId="7" fillId="0" borderId="8" xfId="2" applyFont="1" applyBorder="1" applyAlignment="1">
      <alignment horizontal="center" vertical="top" wrapText="1"/>
    </xf>
    <xf numFmtId="0" fontId="7" fillId="0" borderId="10" xfId="2" applyFont="1" applyBorder="1" applyAlignment="1">
      <alignment horizontal="center"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8" fillId="4" borderId="0" xfId="0" applyFont="1" applyFill="1" applyAlignment="1">
      <alignment horizontal="center" vertical="top"/>
    </xf>
    <xf numFmtId="0" fontId="8" fillId="2" borderId="4" xfId="0" applyFont="1" applyFill="1" applyBorder="1" applyAlignment="1">
      <alignment horizontal="center" vertical="top"/>
    </xf>
    <xf numFmtId="0" fontId="0" fillId="0" borderId="3" xfId="0" applyBorder="1"/>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7" fillId="20" borderId="8" xfId="2"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0" borderId="8" xfId="2" applyFont="1" applyBorder="1" applyAlignment="1">
      <alignment horizontal="center" vertical="top" wrapText="1"/>
    </xf>
    <xf numFmtId="0" fontId="0" fillId="4" borderId="0" xfId="0" applyFill="1"/>
    <xf numFmtId="0" fontId="30" fillId="0" borderId="3" xfId="1" applyFont="1" applyFill="1" applyBorder="1" applyAlignment="1">
      <alignment horizontal="left" vertical="top" wrapText="1"/>
    </xf>
    <xf numFmtId="0" fontId="20" fillId="27" borderId="3" xfId="1" applyFont="1" applyFill="1" applyBorder="1" applyAlignment="1">
      <alignment horizontal="center" vertical="center" textRotation="90" wrapText="1"/>
    </xf>
    <xf numFmtId="0" fontId="20" fillId="27" borderId="3" xfId="1" applyFont="1" applyFill="1" applyBorder="1" applyAlignment="1">
      <alignment vertical="center" textRotation="90" wrapText="1"/>
    </xf>
    <xf numFmtId="0" fontId="0" fillId="10" borderId="3" xfId="0" applyFill="1" applyBorder="1" applyAlignment="1">
      <alignment horizontal="left" vertical="top"/>
    </xf>
    <xf numFmtId="0" fontId="21" fillId="0" borderId="3" xfId="0" quotePrefix="1" applyFont="1" applyBorder="1" applyAlignment="1">
      <alignment vertical="center" wrapText="1"/>
    </xf>
    <xf numFmtId="0" fontId="30" fillId="0" borderId="3" xfId="1" applyFont="1" applyFill="1" applyBorder="1" applyAlignment="1">
      <alignment horizontal="left" vertical="top" wrapText="1"/>
    </xf>
    <xf numFmtId="0" fontId="14" fillId="6" borderId="3" xfId="0" applyFont="1" applyFill="1" applyBorder="1" applyAlignment="1">
      <alignment vertical="top" wrapText="1"/>
    </xf>
    <xf numFmtId="0" fontId="14" fillId="6" borderId="3" xfId="0" applyFont="1" applyFill="1" applyBorder="1" applyAlignment="1">
      <alignment horizontal="center" vertical="top"/>
    </xf>
    <xf numFmtId="0" fontId="71" fillId="6" borderId="3" xfId="0" applyFont="1" applyFill="1" applyBorder="1" applyAlignment="1">
      <alignment vertical="top"/>
    </xf>
    <xf numFmtId="0" fontId="72" fillId="4" borderId="0" xfId="0" applyFont="1" applyFill="1" applyAlignment="1">
      <alignment vertical="top"/>
    </xf>
    <xf numFmtId="0" fontId="72" fillId="0" borderId="0" xfId="0" applyFont="1" applyFill="1" applyAlignment="1">
      <alignment vertical="top"/>
    </xf>
    <xf numFmtId="0" fontId="72" fillId="0" borderId="0" xfId="0" applyFont="1" applyAlignment="1">
      <alignment vertical="top"/>
    </xf>
    <xf numFmtId="0" fontId="73" fillId="6" borderId="10" xfId="0" applyFont="1" applyFill="1" applyBorder="1" applyAlignment="1">
      <alignment horizontal="left" vertical="top" wrapText="1"/>
    </xf>
    <xf numFmtId="0" fontId="74" fillId="6" borderId="2" xfId="2" applyFont="1" applyFill="1" applyBorder="1" applyAlignment="1">
      <alignment horizontal="center" vertical="top" wrapText="1"/>
    </xf>
    <xf numFmtId="0" fontId="74" fillId="6" borderId="5" xfId="2" applyFont="1" applyFill="1" applyBorder="1" applyAlignment="1">
      <alignment horizontal="center" vertical="top" wrapText="1"/>
    </xf>
    <xf numFmtId="0" fontId="73" fillId="6" borderId="8" xfId="0" applyFont="1" applyFill="1" applyBorder="1" applyAlignment="1">
      <alignment horizontal="left" vertical="top" wrapText="1"/>
    </xf>
    <xf numFmtId="0" fontId="73" fillId="6" borderId="3" xfId="0" applyFont="1" applyFill="1" applyBorder="1" applyAlignment="1">
      <alignment vertical="top" wrapText="1"/>
    </xf>
    <xf numFmtId="0" fontId="73" fillId="6" borderId="3" xfId="0" applyFont="1" applyFill="1" applyBorder="1" applyAlignment="1">
      <alignment horizontal="center" vertical="top" wrapText="1"/>
    </xf>
    <xf numFmtId="0" fontId="75" fillId="6" borderId="3" xfId="0" applyFont="1" applyFill="1" applyBorder="1" applyAlignment="1">
      <alignment horizontal="left" vertical="top" wrapText="1"/>
    </xf>
    <xf numFmtId="0" fontId="76" fillId="6" borderId="3" xfId="0" applyFont="1" applyFill="1" applyBorder="1" applyAlignment="1">
      <alignment horizontal="center" vertical="top" wrapText="1"/>
    </xf>
    <xf numFmtId="0" fontId="77" fillId="6" borderId="3" xfId="0" applyFont="1" applyFill="1" applyBorder="1" applyAlignment="1">
      <alignment horizontal="center" vertical="top" wrapText="1"/>
    </xf>
    <xf numFmtId="0" fontId="78" fillId="0" borderId="0" xfId="0" applyFont="1" applyFill="1" applyAlignment="1">
      <alignment vertical="top"/>
    </xf>
    <xf numFmtId="0" fontId="78" fillId="4" borderId="0" xfId="0" applyFont="1" applyFill="1" applyAlignment="1">
      <alignment vertical="top"/>
    </xf>
    <xf numFmtId="0" fontId="78" fillId="8" borderId="0" xfId="0" applyFont="1" applyFill="1" applyAlignment="1">
      <alignment vertical="top"/>
    </xf>
    <xf numFmtId="0" fontId="78" fillId="0" borderId="0" xfId="0" applyFont="1" applyAlignment="1">
      <alignment vertical="top"/>
    </xf>
    <xf numFmtId="0" fontId="21" fillId="4" borderId="0" xfId="0" quotePrefix="1" applyFont="1" applyFill="1" applyAlignment="1">
      <alignment horizontal="left" vertical="top"/>
    </xf>
    <xf numFmtId="0" fontId="21" fillId="4" borderId="0" xfId="0" quotePrefix="1"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vertical="top"/>
    </xf>
    <xf numFmtId="0" fontId="21" fillId="4" borderId="0" xfId="0" applyFont="1" applyFill="1"/>
    <xf numFmtId="0" fontId="20" fillId="4" borderId="0" xfId="0" applyFont="1" applyFill="1"/>
    <xf numFmtId="0" fontId="21" fillId="30" borderId="3" xfId="0" applyFont="1" applyFill="1" applyBorder="1"/>
    <xf numFmtId="0" fontId="21" fillId="0" borderId="0" xfId="0" applyFont="1"/>
    <xf numFmtId="0" fontId="21" fillId="12" borderId="3" xfId="0" applyFont="1" applyFill="1" applyBorder="1"/>
    <xf numFmtId="0" fontId="21" fillId="12" borderId="3" xfId="0" applyFont="1" applyFill="1" applyBorder="1" applyAlignment="1">
      <alignment wrapText="1"/>
    </xf>
    <xf numFmtId="0" fontId="20" fillId="16" borderId="3" xfId="0" applyFont="1" applyFill="1" applyBorder="1"/>
    <xf numFmtId="0" fontId="20" fillId="13" borderId="3" xfId="0" applyFont="1" applyFill="1" applyBorder="1"/>
    <xf numFmtId="0" fontId="21" fillId="10" borderId="3" xfId="0" applyFont="1" applyFill="1" applyBorder="1" applyAlignment="1">
      <alignment horizontal="left" vertical="top"/>
    </xf>
    <xf numFmtId="0" fontId="30" fillId="0" borderId="8" xfId="1" applyFont="1" applyFill="1" applyBorder="1" applyAlignment="1">
      <alignment horizontal="left" vertical="top" wrapText="1"/>
    </xf>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30" fillId="0" borderId="8" xfId="1" applyFont="1" applyFill="1" applyBorder="1" applyAlignment="1">
      <alignment horizontal="left" vertical="top" wrapText="1"/>
    </xf>
    <xf numFmtId="0" fontId="0" fillId="0" borderId="10" xfId="0" applyFont="1" applyFill="1" applyBorder="1" applyAlignment="1">
      <alignment horizontal="left" vertical="top" wrapText="1"/>
    </xf>
    <xf numFmtId="0" fontId="21" fillId="0" borderId="10" xfId="0" applyFont="1" applyFill="1" applyBorder="1" applyAlignment="1">
      <alignment horizontal="left" vertical="top" wrapText="1"/>
    </xf>
    <xf numFmtId="0" fontId="30" fillId="0" borderId="3" xfId="0" applyFont="1" applyBorder="1" applyAlignment="1">
      <alignment horizontal="left" vertical="top" wrapText="1"/>
    </xf>
    <xf numFmtId="0" fontId="30" fillId="0" borderId="8" xfId="1" applyFont="1" applyFill="1" applyBorder="1" applyAlignment="1">
      <alignment horizontal="left" vertical="top" wrapText="1"/>
    </xf>
    <xf numFmtId="0" fontId="7" fillId="20" borderId="8" xfId="2" applyFont="1" applyFill="1" applyBorder="1" applyAlignment="1">
      <alignment horizontal="center" vertical="top" wrapText="1"/>
    </xf>
    <xf numFmtId="0" fontId="7" fillId="0" borderId="8" xfId="2" applyFont="1" applyBorder="1" applyAlignment="1">
      <alignment horizontal="center" vertical="top" wrapText="1"/>
    </xf>
    <xf numFmtId="0" fontId="30" fillId="0" borderId="8" xfId="1" applyFont="1" applyFill="1" applyBorder="1" applyAlignment="1">
      <alignment horizontal="left" vertical="top" wrapText="1"/>
    </xf>
    <xf numFmtId="0" fontId="7" fillId="20" borderId="10" xfId="2" applyFont="1" applyFill="1" applyBorder="1" applyAlignment="1">
      <alignment horizontal="center" vertical="top" wrapText="1"/>
    </xf>
    <xf numFmtId="0" fontId="0" fillId="0" borderId="10" xfId="0" applyFont="1" applyFill="1" applyBorder="1" applyAlignment="1">
      <alignment horizontal="left" vertical="top" wrapText="1"/>
    </xf>
    <xf numFmtId="0" fontId="8" fillId="22" borderId="3" xfId="0" applyFont="1" applyFill="1" applyBorder="1" applyAlignment="1">
      <alignment horizontal="center" vertical="top" wrapText="1"/>
    </xf>
    <xf numFmtId="0" fontId="15" fillId="0" borderId="8" xfId="0" applyFont="1" applyFill="1" applyBorder="1" applyAlignment="1">
      <alignment horizontal="center" vertical="top" wrapText="1"/>
    </xf>
    <xf numFmtId="0" fontId="7" fillId="0" borderId="8" xfId="2" applyFont="1" applyBorder="1" applyAlignment="1">
      <alignment horizontal="center" vertical="top" wrapText="1"/>
    </xf>
    <xf numFmtId="0" fontId="7" fillId="0" borderId="8" xfId="2" applyFont="1" applyFill="1" applyBorder="1" applyAlignment="1">
      <alignment horizontal="center" vertical="top" wrapText="1"/>
    </xf>
    <xf numFmtId="0" fontId="21" fillId="0" borderId="3" xfId="0" quotePrefix="1" applyFont="1" applyFill="1" applyBorder="1" applyAlignment="1">
      <alignment horizontal="left" vertical="top" wrapText="1"/>
    </xf>
    <xf numFmtId="0" fontId="21" fillId="0" borderId="10" xfId="0" quotePrefix="1" applyFont="1" applyFill="1" applyBorder="1" applyAlignment="1">
      <alignment horizontal="left" vertical="top" wrapText="1"/>
    </xf>
    <xf numFmtId="0" fontId="21" fillId="0" borderId="8" xfId="0" applyFont="1" applyBorder="1" applyAlignment="1">
      <alignment horizontal="left" vertical="top" wrapText="1"/>
    </xf>
    <xf numFmtId="0" fontId="20" fillId="0" borderId="8" xfId="0" applyFont="1" applyBorder="1" applyAlignment="1">
      <alignment horizontal="left" vertical="top" wrapText="1"/>
    </xf>
    <xf numFmtId="0" fontId="21" fillId="0" borderId="8" xfId="0" applyFont="1" applyBorder="1" applyAlignment="1">
      <alignment vertical="top" wrapText="1"/>
    </xf>
    <xf numFmtId="0" fontId="8" fillId="22" borderId="3" xfId="0" applyFont="1" applyFill="1" applyBorder="1" applyAlignment="1">
      <alignment horizontal="center" vertical="top" wrapText="1"/>
    </xf>
    <xf numFmtId="0" fontId="7" fillId="28" borderId="8" xfId="2" applyFont="1" applyFill="1" applyBorder="1" applyAlignment="1">
      <alignment horizontal="center"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21" fillId="6" borderId="3" xfId="0" applyFont="1" applyFill="1" applyBorder="1" applyAlignment="1">
      <alignment vertical="top" wrapText="1"/>
    </xf>
    <xf numFmtId="0" fontId="21" fillId="6" borderId="10" xfId="0" applyFont="1" applyFill="1" applyBorder="1" applyAlignment="1">
      <alignment vertical="top" wrapText="1"/>
    </xf>
    <xf numFmtId="0" fontId="7" fillId="0" borderId="8" xfId="2" applyFont="1" applyBorder="1" applyAlignment="1">
      <alignment horizontal="center" vertical="top" wrapText="1"/>
    </xf>
    <xf numFmtId="0" fontId="7" fillId="0" borderId="8" xfId="2" applyFont="1" applyFill="1" applyBorder="1" applyAlignment="1">
      <alignment horizontal="center" vertical="top" wrapText="1"/>
    </xf>
    <xf numFmtId="0" fontId="7" fillId="12" borderId="8" xfId="2" applyFont="1" applyFill="1" applyBorder="1" applyAlignment="1">
      <alignment horizontal="center" vertical="top" wrapText="1"/>
    </xf>
    <xf numFmtId="0" fontId="20" fillId="0" borderId="8" xfId="0" applyFont="1" applyBorder="1" applyAlignment="1">
      <alignment horizontal="left" vertical="top" wrapText="1"/>
    </xf>
    <xf numFmtId="0" fontId="10" fillId="26" borderId="3" xfId="0" applyFont="1" applyFill="1" applyBorder="1" applyAlignment="1">
      <alignment horizontal="center" vertical="top"/>
    </xf>
    <xf numFmtId="0" fontId="8" fillId="22" borderId="3"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0" fillId="0" borderId="8" xfId="0" applyFont="1" applyBorder="1" applyAlignment="1">
      <alignment horizontal="lef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0" fontId="30" fillId="0" borderId="8" xfId="1" applyFont="1" applyFill="1" applyBorder="1" applyAlignment="1">
      <alignment horizontal="left" vertical="top" wrapText="1"/>
    </xf>
    <xf numFmtId="0" fontId="21" fillId="0" borderId="8"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4" borderId="0" xfId="0" applyFill="1"/>
    <xf numFmtId="0" fontId="30" fillId="0" borderId="8" xfId="1" applyFont="1" applyFill="1" applyBorder="1" applyAlignment="1">
      <alignment horizontal="left" vertical="top" wrapText="1"/>
    </xf>
    <xf numFmtId="0" fontId="7" fillId="0" borderId="8" xfId="2" applyFont="1" applyBorder="1" applyAlignment="1">
      <alignment horizontal="center" vertical="top" wrapText="1"/>
    </xf>
    <xf numFmtId="0" fontId="21" fillId="0" borderId="8" xfId="0" applyFont="1" applyFill="1" applyBorder="1" applyAlignment="1">
      <alignment horizontal="left" vertical="top" wrapText="1"/>
    </xf>
    <xf numFmtId="0" fontId="21"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Border="1" applyAlignment="1">
      <alignment horizontal="left" vertical="top" wrapText="1"/>
    </xf>
    <xf numFmtId="0" fontId="21" fillId="0" borderId="8" xfId="0" applyFont="1" applyBorder="1" applyAlignment="1">
      <alignment horizontal="left" vertical="top" wrapText="1"/>
    </xf>
    <xf numFmtId="0" fontId="30" fillId="0" borderId="3" xfId="1" applyFont="1" applyFill="1" applyBorder="1" applyAlignment="1">
      <alignment horizontal="left" vertical="top" wrapText="1"/>
    </xf>
    <xf numFmtId="0" fontId="21" fillId="0" borderId="3" xfId="0" applyFont="1" applyFill="1" applyBorder="1" applyAlignment="1">
      <alignment horizontal="left" vertical="top" wrapText="1"/>
    </xf>
    <xf numFmtId="0" fontId="20" fillId="0" borderId="8" xfId="0" applyFont="1" applyFill="1" applyBorder="1" applyAlignment="1">
      <alignment horizontal="center" vertical="top" wrapText="1"/>
    </xf>
    <xf numFmtId="0" fontId="14" fillId="6" borderId="4" xfId="0" applyFont="1" applyFill="1" applyBorder="1" applyAlignment="1">
      <alignment horizontal="left" vertical="top"/>
    </xf>
    <xf numFmtId="0" fontId="7" fillId="5" borderId="2" xfId="2" applyFont="1" applyFill="1" applyBorder="1" applyAlignment="1">
      <alignment horizontal="center" vertical="top" wrapText="1"/>
    </xf>
    <xf numFmtId="0" fontId="30" fillId="0" borderId="3" xfId="2" applyFont="1" applyFill="1" applyBorder="1" applyAlignment="1">
      <alignment horizontal="left" vertical="top" wrapText="1"/>
    </xf>
    <xf numFmtId="0" fontId="21" fillId="0" borderId="3" xfId="0" quotePrefix="1" applyFont="1" applyFill="1" applyBorder="1" applyAlignment="1">
      <alignment vertical="center" wrapText="1"/>
    </xf>
    <xf numFmtId="0" fontId="23"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0" fillId="4" borderId="0" xfId="0" applyFill="1"/>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3" xfId="0" quotePrefix="1"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8" xfId="0" applyFont="1" applyFill="1" applyBorder="1" applyAlignment="1">
      <alignment vertical="top" wrapText="1"/>
    </xf>
    <xf numFmtId="0" fontId="21" fillId="0" borderId="10" xfId="0" applyFont="1" applyFill="1" applyBorder="1" applyAlignment="1">
      <alignment vertical="top" wrapText="1"/>
    </xf>
    <xf numFmtId="0" fontId="7" fillId="0" borderId="8" xfId="2" applyFont="1" applyBorder="1" applyAlignment="1">
      <alignment horizontal="center" vertical="top" wrapText="1"/>
    </xf>
    <xf numFmtId="0" fontId="30" fillId="0" borderId="3" xfId="1" applyFont="1" applyFill="1" applyBorder="1" applyAlignment="1">
      <alignment horizontal="left" vertical="top" wrapText="1"/>
    </xf>
    <xf numFmtId="0" fontId="21" fillId="0" borderId="1" xfId="0" applyFont="1" applyFill="1" applyBorder="1" applyAlignment="1">
      <alignment vertical="top" wrapText="1"/>
    </xf>
    <xf numFmtId="0" fontId="21" fillId="0" borderId="3" xfId="0" quotePrefix="1" applyFont="1" applyFill="1" applyBorder="1" applyAlignment="1">
      <alignment vertical="top" wrapText="1"/>
    </xf>
    <xf numFmtId="0" fontId="49" fillId="4" borderId="0" xfId="3" applyFont="1" applyFill="1" applyAlignment="1">
      <alignment horizontal="left" vertical="center" wrapText="1"/>
    </xf>
    <xf numFmtId="0" fontId="43" fillId="4" borderId="0" xfId="3" applyFont="1" applyFill="1" applyBorder="1" applyAlignment="1">
      <alignment horizontal="left" vertical="center" wrapText="1"/>
    </xf>
    <xf numFmtId="166" fontId="36" fillId="4" borderId="0" xfId="3" applyNumberFormat="1" applyFont="1" applyFill="1" applyAlignment="1">
      <alignment horizontal="left" vertical="top" wrapText="1"/>
    </xf>
    <xf numFmtId="0" fontId="0" fillId="4" borderId="0" xfId="0" applyFill="1"/>
    <xf numFmtId="0" fontId="49" fillId="4" borderId="0" xfId="3" applyFont="1" applyFill="1" applyAlignment="1">
      <alignment horizontal="left" vertical="top" wrapText="1"/>
    </xf>
    <xf numFmtId="0" fontId="58" fillId="4" borderId="0" xfId="0" applyFont="1" applyFill="1" applyAlignment="1">
      <alignment horizontal="left" vertical="top" wrapText="1"/>
    </xf>
    <xf numFmtId="0" fontId="58" fillId="4" borderId="0" xfId="3" applyFont="1" applyFill="1" applyAlignment="1">
      <alignment horizontal="left" vertical="top" wrapText="1"/>
    </xf>
    <xf numFmtId="0" fontId="49" fillId="4" borderId="0" xfId="0" applyFont="1" applyFill="1" applyAlignment="1">
      <alignment horizontal="left" vertical="center" wrapText="1"/>
    </xf>
    <xf numFmtId="0" fontId="51" fillId="0" borderId="3" xfId="0" applyFont="1" applyBorder="1" applyAlignment="1">
      <alignment horizontal="left"/>
    </xf>
    <xf numFmtId="0" fontId="52" fillId="4" borderId="0" xfId="3" applyFont="1" applyFill="1" applyAlignment="1">
      <alignment horizontal="left" vertical="top" wrapText="1"/>
    </xf>
    <xf numFmtId="0" fontId="53" fillId="4" borderId="0" xfId="0" applyFont="1" applyFill="1" applyBorder="1" applyAlignment="1">
      <alignment horizontal="left" vertical="top" wrapText="1"/>
    </xf>
    <xf numFmtId="0" fontId="53" fillId="4" borderId="0" xfId="3" applyFont="1" applyFill="1" applyAlignment="1">
      <alignment horizontal="left" vertical="top"/>
    </xf>
    <xf numFmtId="0" fontId="40" fillId="6" borderId="6" xfId="0" applyFont="1" applyFill="1" applyBorder="1" applyAlignment="1">
      <alignment horizontal="left" vertical="top" wrapText="1"/>
    </xf>
    <xf numFmtId="0" fontId="40" fillId="6" borderId="11" xfId="0" applyFont="1" applyFill="1" applyBorder="1" applyAlignment="1">
      <alignment horizontal="left" vertical="top" wrapText="1"/>
    </xf>
    <xf numFmtId="0" fontId="51" fillId="0" borderId="1" xfId="0" applyFont="1" applyBorder="1" applyAlignment="1">
      <alignment horizontal="left"/>
    </xf>
    <xf numFmtId="0" fontId="51" fillId="0" borderId="4" xfId="0" applyFont="1" applyBorder="1" applyAlignment="1">
      <alignment horizontal="left"/>
    </xf>
    <xf numFmtId="0" fontId="51" fillId="0" borderId="2" xfId="0" applyFont="1" applyBorder="1" applyAlignment="1">
      <alignment horizontal="left"/>
    </xf>
    <xf numFmtId="0" fontId="51" fillId="0" borderId="1" xfId="0" applyFont="1" applyBorder="1" applyAlignment="1">
      <alignment horizontal="left" vertical="center"/>
    </xf>
    <xf numFmtId="0" fontId="51" fillId="0" borderId="4" xfId="0" applyFont="1" applyBorder="1" applyAlignment="1">
      <alignment horizontal="left" vertical="center"/>
    </xf>
    <xf numFmtId="0" fontId="51" fillId="0" borderId="2" xfId="0" applyFont="1" applyBorder="1" applyAlignment="1">
      <alignment horizontal="left" vertical="center"/>
    </xf>
    <xf numFmtId="0" fontId="0" fillId="4" borderId="0" xfId="0" applyFont="1" applyFill="1" applyAlignment="1">
      <alignment horizontal="center"/>
    </xf>
    <xf numFmtId="0" fontId="21" fillId="9" borderId="3" xfId="0" applyFont="1" applyFill="1" applyBorder="1" applyAlignment="1">
      <alignment horizontal="center" wrapText="1"/>
    </xf>
    <xf numFmtId="0" fontId="3" fillId="14" borderId="3" xfId="0" applyFont="1" applyFill="1" applyBorder="1" applyAlignment="1">
      <alignment horizontal="center"/>
    </xf>
    <xf numFmtId="1" fontId="9" fillId="0" borderId="3" xfId="0" applyNumberFormat="1" applyFont="1" applyFill="1" applyBorder="1" applyAlignment="1">
      <alignment horizontal="center" vertical="center" wrapText="1"/>
    </xf>
    <xf numFmtId="0" fontId="68" fillId="21" borderId="11" xfId="0" applyFont="1" applyFill="1" applyBorder="1" applyAlignment="1">
      <alignment horizontal="right"/>
    </xf>
    <xf numFmtId="0" fontId="68" fillId="21" borderId="7" xfId="0" applyFont="1" applyFill="1" applyBorder="1" applyAlignment="1">
      <alignment horizontal="right"/>
    </xf>
    <xf numFmtId="0" fontId="40" fillId="21" borderId="3" xfId="0" applyFont="1" applyFill="1" applyBorder="1" applyAlignment="1">
      <alignment horizontal="center" vertical="center"/>
    </xf>
    <xf numFmtId="0" fontId="6" fillId="14" borderId="3"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31" fillId="15" borderId="1" xfId="0" applyFont="1" applyFill="1" applyBorder="1" applyAlignment="1">
      <alignment vertical="top" wrapText="1"/>
    </xf>
    <xf numFmtId="0" fontId="31" fillId="15" borderId="2" xfId="0" applyFont="1" applyFill="1" applyBorder="1" applyAlignment="1">
      <alignment vertical="top" wrapText="1"/>
    </xf>
    <xf numFmtId="0" fontId="9" fillId="15" borderId="3" xfId="0" applyFont="1" applyFill="1" applyBorder="1" applyAlignment="1">
      <alignment horizontal="left" vertical="top" wrapText="1"/>
    </xf>
    <xf numFmtId="0" fontId="39" fillId="4" borderId="3" xfId="0" applyFont="1" applyFill="1" applyBorder="1" applyAlignment="1">
      <alignment horizontal="left" vertical="top" wrapText="1"/>
    </xf>
    <xf numFmtId="0" fontId="31" fillId="15" borderId="1" xfId="0" applyFont="1" applyFill="1" applyBorder="1" applyAlignment="1">
      <alignment vertical="top"/>
    </xf>
    <xf numFmtId="0" fontId="31" fillId="15" borderId="2" xfId="0" applyFont="1" applyFill="1" applyBorder="1" applyAlignment="1">
      <alignment vertical="top"/>
    </xf>
    <xf numFmtId="0" fontId="38" fillId="4" borderId="3" xfId="0" applyFont="1" applyFill="1" applyBorder="1" applyAlignment="1">
      <alignment horizontal="left" vertical="top" wrapText="1"/>
    </xf>
    <xf numFmtId="0" fontId="9" fillId="15" borderId="3" xfId="0" applyFont="1" applyFill="1" applyBorder="1" applyAlignment="1">
      <alignment vertical="top" wrapText="1"/>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39" fillId="4" borderId="1" xfId="0" applyFont="1" applyFill="1" applyBorder="1" applyAlignment="1">
      <alignment horizontal="left" vertical="top" wrapText="1"/>
    </xf>
    <xf numFmtId="0" fontId="39" fillId="4" borderId="2" xfId="0" applyFont="1" applyFill="1" applyBorder="1" applyAlignment="1">
      <alignment horizontal="left" vertical="top" wrapText="1"/>
    </xf>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62" fillId="15" borderId="3" xfId="0" applyFont="1" applyFill="1" applyBorder="1" applyAlignment="1">
      <alignment horizontal="left" vertical="top" wrapText="1"/>
    </xf>
    <xf numFmtId="0" fontId="31" fillId="15" borderId="15" xfId="0" applyFont="1" applyFill="1" applyBorder="1" applyAlignment="1">
      <alignment horizontal="left" vertical="top"/>
    </xf>
    <xf numFmtId="0" fontId="31" fillId="15" borderId="5" xfId="0" applyFont="1" applyFill="1" applyBorder="1" applyAlignment="1">
      <alignment horizontal="left" vertical="top"/>
    </xf>
    <xf numFmtId="0" fontId="31" fillId="15" borderId="12" xfId="0" applyFont="1" applyFill="1" applyBorder="1" applyAlignment="1">
      <alignment horizontal="left" vertical="top"/>
    </xf>
    <xf numFmtId="0" fontId="31" fillId="15" borderId="14" xfId="0" applyFont="1" applyFill="1" applyBorder="1" applyAlignment="1">
      <alignment horizontal="left" vertical="top"/>
    </xf>
    <xf numFmtId="0" fontId="31" fillId="15" borderId="6" xfId="0" applyFont="1" applyFill="1" applyBorder="1" applyAlignment="1">
      <alignment horizontal="left" vertical="top"/>
    </xf>
    <xf numFmtId="0" fontId="31" fillId="15" borderId="7" xfId="0" applyFont="1" applyFill="1" applyBorder="1" applyAlignment="1">
      <alignment horizontal="left" vertical="top"/>
    </xf>
    <xf numFmtId="0" fontId="38" fillId="4" borderId="8" xfId="0" applyFont="1" applyFill="1" applyBorder="1" applyAlignment="1">
      <alignment horizontal="left" vertical="top" wrapText="1"/>
    </xf>
    <xf numFmtId="0" fontId="38" fillId="4" borderId="9" xfId="0" applyFont="1" applyFill="1" applyBorder="1" applyAlignment="1">
      <alignment horizontal="left" vertical="top" wrapText="1"/>
    </xf>
    <xf numFmtId="0" fontId="38" fillId="4" borderId="10" xfId="0" applyFont="1" applyFill="1" applyBorder="1" applyAlignment="1">
      <alignment horizontal="left" vertical="top" wrapText="1"/>
    </xf>
    <xf numFmtId="0" fontId="9" fillId="15" borderId="15" xfId="0" applyFont="1" applyFill="1" applyBorder="1" applyAlignment="1">
      <alignment horizontal="left" vertical="top" wrapText="1"/>
    </xf>
    <xf numFmtId="0" fontId="9" fillId="15" borderId="5" xfId="0" applyFont="1" applyFill="1" applyBorder="1" applyAlignment="1">
      <alignment horizontal="left" vertical="top" wrapText="1"/>
    </xf>
    <xf numFmtId="0" fontId="9" fillId="15" borderId="12" xfId="0" applyFont="1" applyFill="1" applyBorder="1" applyAlignment="1">
      <alignment horizontal="left" vertical="top" wrapText="1"/>
    </xf>
    <xf numFmtId="0" fontId="9" fillId="15" borderId="14" xfId="0" applyFont="1" applyFill="1" applyBorder="1" applyAlignment="1">
      <alignment horizontal="left" vertical="top" wrapText="1"/>
    </xf>
    <xf numFmtId="0" fontId="9" fillId="15" borderId="6" xfId="0" applyFont="1" applyFill="1" applyBorder="1" applyAlignment="1">
      <alignment horizontal="left" vertical="top" wrapText="1"/>
    </xf>
    <xf numFmtId="0" fontId="9" fillId="15" borderId="7" xfId="0" applyFont="1" applyFill="1" applyBorder="1" applyAlignment="1">
      <alignment horizontal="left" vertical="top" wrapText="1"/>
    </xf>
    <xf numFmtId="0" fontId="20" fillId="10" borderId="3" xfId="0" applyFont="1" applyFill="1" applyBorder="1" applyAlignment="1">
      <alignment horizontal="center" vertical="center" textRotation="90" wrapText="1"/>
    </xf>
    <xf numFmtId="0" fontId="20" fillId="14" borderId="3" xfId="0" applyFont="1" applyFill="1" applyBorder="1" applyAlignment="1">
      <alignment horizontal="center" vertical="center" textRotation="90" wrapText="1"/>
    </xf>
    <xf numFmtId="0" fontId="1" fillId="24" borderId="3" xfId="0" applyFont="1" applyFill="1" applyBorder="1" applyAlignment="1">
      <alignment horizontal="center"/>
    </xf>
    <xf numFmtId="0" fontId="20" fillId="10" borderId="3" xfId="1" applyFont="1" applyFill="1" applyBorder="1" applyAlignment="1">
      <alignment horizontal="center" vertical="center" wrapText="1"/>
    </xf>
    <xf numFmtId="0" fontId="1" fillId="24" borderId="15" xfId="0" applyFont="1" applyFill="1" applyBorder="1" applyAlignment="1">
      <alignment horizontal="center"/>
    </xf>
    <xf numFmtId="0" fontId="1" fillId="24" borderId="13" xfId="0" applyFont="1" applyFill="1" applyBorder="1" applyAlignment="1">
      <alignment horizontal="center"/>
    </xf>
    <xf numFmtId="0" fontId="1" fillId="24" borderId="5" xfId="0" applyFont="1" applyFill="1" applyBorder="1" applyAlignment="1">
      <alignment horizontal="center"/>
    </xf>
    <xf numFmtId="0" fontId="20" fillId="25" borderId="3" xfId="0" applyFont="1" applyFill="1" applyBorder="1" applyAlignment="1">
      <alignment horizontal="center" vertical="center" wrapText="1"/>
    </xf>
    <xf numFmtId="0" fontId="20" fillId="25" borderId="3" xfId="1" applyFont="1" applyFill="1" applyBorder="1" applyAlignment="1">
      <alignment horizontal="center" vertical="center" wrapText="1"/>
    </xf>
    <xf numFmtId="0" fontId="20" fillId="27" borderId="3" xfId="1" applyFont="1" applyFill="1" applyBorder="1" applyAlignment="1">
      <alignment horizontal="center" vertical="center" textRotation="90" wrapText="1"/>
    </xf>
    <xf numFmtId="0" fontId="1" fillId="27" borderId="3" xfId="0" applyFont="1" applyFill="1" applyBorder="1" applyAlignment="1">
      <alignment horizontal="center"/>
    </xf>
    <xf numFmtId="0" fontId="20" fillId="27" borderId="3" xfId="1" applyFont="1" applyFill="1" applyBorder="1" applyAlignment="1">
      <alignment horizontal="center" wrapText="1"/>
    </xf>
    <xf numFmtId="0" fontId="20" fillId="25" borderId="3" xfId="1" applyFont="1" applyFill="1" applyBorder="1" applyAlignment="1">
      <alignment horizontal="center" vertical="center" textRotation="90" wrapText="1"/>
    </xf>
    <xf numFmtId="0" fontId="30" fillId="0" borderId="8" xfId="1" applyFont="1" applyFill="1" applyBorder="1" applyAlignment="1">
      <alignment horizontal="left" vertical="top" wrapText="1"/>
    </xf>
    <xf numFmtId="0" fontId="30" fillId="0" borderId="10" xfId="1" applyFont="1" applyFill="1" applyBorder="1" applyAlignment="1">
      <alignment horizontal="left" vertical="top" wrapText="1"/>
    </xf>
    <xf numFmtId="0" fontId="10" fillId="26" borderId="3" xfId="0" applyFont="1" applyFill="1" applyBorder="1" applyAlignment="1">
      <alignment horizontal="center" vertical="top"/>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8" fillId="22" borderId="3" xfId="0" applyFont="1" applyFill="1" applyBorder="1" applyAlignment="1">
      <alignment horizontal="center" vertical="top" wrapText="1"/>
    </xf>
    <xf numFmtId="0" fontId="30" fillId="0" borderId="9" xfId="1" applyFont="1"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7" fillId="20" borderId="8" xfId="2" applyFont="1" applyFill="1" applyBorder="1" applyAlignment="1">
      <alignment horizontal="center" vertical="top" wrapText="1"/>
    </xf>
    <xf numFmtId="0" fontId="7" fillId="20" borderId="9" xfId="2" applyFont="1" applyFill="1" applyBorder="1" applyAlignment="1">
      <alignment horizontal="center" vertical="top" wrapText="1"/>
    </xf>
    <xf numFmtId="0" fontId="7" fillId="20" borderId="10" xfId="2" applyFont="1" applyFill="1" applyBorder="1" applyAlignment="1">
      <alignment horizontal="center" vertical="top" wrapText="1"/>
    </xf>
    <xf numFmtId="0" fontId="21" fillId="0" borderId="8" xfId="0" applyFont="1" applyFill="1" applyBorder="1" applyAlignment="1">
      <alignment horizontal="center" vertical="top" wrapText="1"/>
    </xf>
    <xf numFmtId="0" fontId="21" fillId="0" borderId="9" xfId="0" applyFont="1" applyFill="1" applyBorder="1" applyAlignment="1">
      <alignment horizontal="center" vertical="top" wrapText="1"/>
    </xf>
    <xf numFmtId="0" fontId="21" fillId="0" borderId="10" xfId="0" applyFont="1" applyFill="1" applyBorder="1" applyAlignment="1">
      <alignment horizontal="center" vertical="top" wrapText="1"/>
    </xf>
    <xf numFmtId="0" fontId="30" fillId="7" borderId="3" xfId="0" applyNumberFormat="1" applyFont="1" applyFill="1" applyBorder="1" applyAlignment="1">
      <alignment horizontal="center" vertical="top" wrapText="1"/>
    </xf>
    <xf numFmtId="0" fontId="7" fillId="0" borderId="8" xfId="2" applyFont="1" applyBorder="1" applyAlignment="1">
      <alignment horizontal="center" vertical="top" wrapText="1"/>
    </xf>
    <xf numFmtId="0" fontId="7" fillId="0" borderId="9" xfId="2" applyFont="1" applyBorder="1" applyAlignment="1">
      <alignment horizontal="center" vertical="top" wrapText="1"/>
    </xf>
    <xf numFmtId="0" fontId="7" fillId="0" borderId="10" xfId="2" applyFont="1" applyBorder="1" applyAlignment="1">
      <alignment horizontal="center"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7" fillId="0" borderId="8" xfId="2" applyFont="1" applyFill="1" applyBorder="1" applyAlignment="1">
      <alignment horizontal="center" vertical="top" wrapText="1"/>
    </xf>
    <xf numFmtId="0" fontId="7" fillId="0" borderId="10" xfId="2" applyFont="1" applyFill="1" applyBorder="1" applyAlignment="1">
      <alignment horizontal="center" vertical="top"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7" fillId="12" borderId="8" xfId="2" applyFont="1" applyFill="1" applyBorder="1" applyAlignment="1">
      <alignment horizontal="center" vertical="top" wrapText="1"/>
    </xf>
    <xf numFmtId="0" fontId="7" fillId="12" borderId="10" xfId="2" applyFont="1" applyFill="1" applyBorder="1" applyAlignment="1">
      <alignment horizontal="center"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7" fillId="12" borderId="9" xfId="2" applyFont="1" applyFill="1" applyBorder="1" applyAlignment="1">
      <alignment horizontal="center" vertical="top" wrapText="1"/>
    </xf>
    <xf numFmtId="0" fontId="7" fillId="0" borderId="9" xfId="2" applyFont="1" applyFill="1" applyBorder="1" applyAlignment="1">
      <alignment horizontal="center" vertical="top" wrapText="1"/>
    </xf>
    <xf numFmtId="0" fontId="30" fillId="0" borderId="5" xfId="1" applyFont="1" applyFill="1" applyBorder="1" applyAlignment="1">
      <alignment horizontal="left" vertical="top" wrapText="1"/>
    </xf>
    <xf numFmtId="0" fontId="30" fillId="0" borderId="7" xfId="1" applyFont="1" applyFill="1" applyBorder="1" applyAlignment="1">
      <alignment horizontal="left" vertical="top" wrapText="1"/>
    </xf>
    <xf numFmtId="0" fontId="10" fillId="26" borderId="8" xfId="0" applyFont="1" applyFill="1" applyBorder="1" applyAlignment="1">
      <alignment horizontal="center" vertical="top"/>
    </xf>
    <xf numFmtId="0" fontId="10" fillId="26" borderId="10" xfId="0" applyFont="1" applyFill="1" applyBorder="1" applyAlignment="1">
      <alignment horizontal="center" vertical="top"/>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8" fillId="22" borderId="8" xfId="0" applyFont="1" applyFill="1" applyBorder="1" applyAlignment="1">
      <alignment horizontal="center" vertical="top" wrapText="1"/>
    </xf>
    <xf numFmtId="0" fontId="8" fillId="22" borderId="10" xfId="0" applyFont="1" applyFill="1" applyBorder="1" applyAlignment="1">
      <alignment horizontal="center" vertical="top" wrapText="1"/>
    </xf>
    <xf numFmtId="0" fontId="21" fillId="0" borderId="3" xfId="0" quotePrefix="1" applyFont="1" applyFill="1" applyBorder="1" applyAlignment="1">
      <alignment horizontal="left" vertical="top" wrapText="1"/>
    </xf>
    <xf numFmtId="0" fontId="21" fillId="0" borderId="8" xfId="0" quotePrefix="1" applyFont="1" applyFill="1" applyBorder="1" applyAlignment="1">
      <alignment horizontal="left" vertical="top" wrapText="1"/>
    </xf>
    <xf numFmtId="0" fontId="21" fillId="0" borderId="10" xfId="0" quotePrefix="1"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30" fillId="7" borderId="8" xfId="0" applyNumberFormat="1" applyFont="1" applyFill="1" applyBorder="1" applyAlignment="1">
      <alignment horizontal="center" vertical="top" wrapText="1"/>
    </xf>
    <xf numFmtId="0" fontId="30" fillId="7" borderId="10" xfId="0" applyNumberFormat="1" applyFont="1" applyFill="1" applyBorder="1" applyAlignment="1">
      <alignment horizontal="center" vertical="top" wrapText="1"/>
    </xf>
    <xf numFmtId="0" fontId="21" fillId="0" borderId="1" xfId="0" quotePrefix="1" applyFont="1" applyFill="1" applyBorder="1" applyAlignment="1">
      <alignment horizontal="left" vertical="top" wrapText="1"/>
    </xf>
    <xf numFmtId="0" fontId="21" fillId="0" borderId="2" xfId="0" quotePrefix="1" applyFont="1" applyFill="1" applyBorder="1" applyAlignment="1">
      <alignment horizontal="lef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1" xfId="0" applyFont="1" applyFill="1" applyBorder="1" applyAlignment="1">
      <alignment vertical="top" wrapText="1"/>
    </xf>
    <xf numFmtId="0" fontId="21" fillId="0" borderId="2" xfId="0" applyFont="1" applyFill="1" applyBorder="1" applyAlignment="1">
      <alignment vertical="top" wrapText="1"/>
    </xf>
    <xf numFmtId="0" fontId="21" fillId="0" borderId="15"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21" fillId="4" borderId="8" xfId="0" applyFont="1" applyFill="1" applyBorder="1" applyAlignment="1">
      <alignment horizontal="center" vertical="top" wrapText="1"/>
    </xf>
    <xf numFmtId="0" fontId="21" fillId="4" borderId="10"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30" fillId="7" borderId="8" xfId="0" applyFont="1" applyFill="1" applyBorder="1" applyAlignment="1">
      <alignment horizontal="center" vertical="top" wrapText="1"/>
    </xf>
    <xf numFmtId="0" fontId="30" fillId="7" borderId="10" xfId="0" applyFont="1" applyFill="1" applyBorder="1" applyAlignment="1">
      <alignment horizontal="center"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15" fillId="0" borderId="3" xfId="0" quotePrefix="1" applyFont="1" applyFill="1" applyBorder="1" applyAlignment="1">
      <alignment horizontal="left" vertical="top" wrapText="1"/>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30" fillId="0" borderId="3" xfId="1" applyFont="1" applyFill="1" applyBorder="1" applyAlignment="1">
      <alignment horizontal="left" vertical="top" wrapText="1"/>
    </xf>
    <xf numFmtId="0" fontId="20" fillId="4" borderId="8" xfId="0" applyFont="1" applyFill="1" applyBorder="1" applyAlignment="1">
      <alignment horizontal="left" vertical="top" wrapText="1"/>
    </xf>
    <xf numFmtId="0" fontId="20" fillId="4"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11" fillId="0" borderId="8" xfId="0" applyFont="1" applyFill="1" applyBorder="1" applyAlignment="1">
      <alignment horizontal="left" vertical="top"/>
    </xf>
    <xf numFmtId="0" fontId="11" fillId="0" borderId="10" xfId="0" applyFont="1" applyFill="1" applyBorder="1" applyAlignment="1">
      <alignment horizontal="left" vertical="top"/>
    </xf>
    <xf numFmtId="0" fontId="30" fillId="0" borderId="3" xfId="0" quotePrefix="1"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9" xfId="0" quotePrefix="1" applyFont="1" applyFill="1" applyBorder="1" applyAlignment="1">
      <alignment horizontal="left" vertical="top" wrapText="1"/>
    </xf>
    <xf numFmtId="0" fontId="6"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21" fillId="0" borderId="8" xfId="0" applyFont="1" applyBorder="1" applyAlignment="1">
      <alignment vertical="top" wrapText="1"/>
    </xf>
    <xf numFmtId="0" fontId="21" fillId="0" borderId="10" xfId="0" applyFont="1" applyBorder="1" applyAlignment="1">
      <alignment vertical="top" wrapText="1"/>
    </xf>
    <xf numFmtId="0" fontId="7" fillId="17" borderId="8" xfId="2" applyFont="1" applyFill="1" applyBorder="1" applyAlignment="1">
      <alignment horizontal="center" vertical="top" wrapText="1"/>
    </xf>
    <xf numFmtId="0" fontId="7" fillId="17" borderId="10" xfId="2" applyFont="1" applyFill="1" applyBorder="1" applyAlignment="1">
      <alignment horizontal="center" vertical="top" wrapText="1"/>
    </xf>
    <xf numFmtId="0" fontId="21" fillId="0" borderId="3" xfId="0" applyFont="1" applyFill="1" applyBorder="1" applyAlignment="1">
      <alignment horizontal="left" vertical="top" wrapText="1"/>
    </xf>
    <xf numFmtId="0" fontId="15" fillId="0" borderId="8" xfId="0" applyFont="1" applyBorder="1" applyAlignment="1">
      <alignment horizontal="center" vertical="top" wrapText="1"/>
    </xf>
    <xf numFmtId="0" fontId="15" fillId="0" borderId="10" xfId="0" applyFont="1" applyBorder="1" applyAlignment="1">
      <alignment horizontal="center"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3" xfId="0" applyFill="1" applyBorder="1" applyAlignment="1">
      <alignment horizontal="left" vertical="top" wrapText="1"/>
    </xf>
    <xf numFmtId="0" fontId="7" fillId="17" borderId="9" xfId="2" applyFont="1" applyFill="1" applyBorder="1" applyAlignment="1">
      <alignment horizontal="center" vertical="top" wrapText="1"/>
    </xf>
    <xf numFmtId="0" fontId="0" fillId="0" borderId="9" xfId="0" applyBorder="1" applyAlignment="1">
      <alignment horizontal="left" vertical="top" wrapText="1"/>
    </xf>
    <xf numFmtId="0" fontId="20" fillId="0" borderId="8" xfId="0" applyFont="1" applyBorder="1" applyAlignment="1">
      <alignment horizontal="center" vertical="top" wrapText="1"/>
    </xf>
    <xf numFmtId="0" fontId="20" fillId="0" borderId="10" xfId="0" applyFont="1" applyBorder="1" applyAlignment="1">
      <alignment horizontal="center" vertical="top" wrapText="1"/>
    </xf>
    <xf numFmtId="0" fontId="0" fillId="0" borderId="9" xfId="0" applyFont="1" applyBorder="1" applyAlignment="1">
      <alignment horizontal="left" vertical="top" wrapText="1"/>
    </xf>
    <xf numFmtId="0" fontId="7" fillId="20" borderId="3" xfId="2" applyFont="1" applyFill="1" applyBorder="1" applyAlignment="1">
      <alignment horizontal="center" vertical="top" wrapText="1"/>
    </xf>
    <xf numFmtId="0" fontId="0" fillId="0" borderId="3" xfId="0" applyFont="1" applyFill="1" applyBorder="1" applyAlignment="1">
      <alignment horizontal="left" vertical="top" wrapText="1"/>
    </xf>
    <xf numFmtId="0" fontId="0" fillId="0" borderId="3" xfId="0" applyBorder="1" applyAlignment="1">
      <alignment horizontal="left" vertical="top" wrapText="1"/>
    </xf>
    <xf numFmtId="0" fontId="21" fillId="4" borderId="8" xfId="0" applyFont="1" applyFill="1" applyBorder="1" applyAlignment="1">
      <alignment horizontal="left" vertical="top" wrapText="1"/>
    </xf>
    <xf numFmtId="0" fontId="21" fillId="4" borderId="10" xfId="0" applyFont="1" applyFill="1" applyBorder="1" applyAlignment="1">
      <alignment horizontal="left" vertical="top" wrapText="1"/>
    </xf>
    <xf numFmtId="0" fontId="21" fillId="4" borderId="9"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4" borderId="2" xfId="0" applyFont="1" applyFill="1" applyBorder="1" applyAlignment="1">
      <alignment horizontal="left" vertical="top" wrapText="1"/>
    </xf>
    <xf numFmtId="0" fontId="7" fillId="3" borderId="8" xfId="2" applyFont="1" applyFill="1" applyBorder="1" applyAlignment="1">
      <alignment horizontal="center" vertical="top" wrapText="1"/>
    </xf>
    <xf numFmtId="0" fontId="7" fillId="3" borderId="9" xfId="2" applyFont="1" applyFill="1" applyBorder="1" applyAlignment="1">
      <alignment horizontal="center" vertical="top" wrapText="1"/>
    </xf>
    <xf numFmtId="0" fontId="7" fillId="3" borderId="10" xfId="2" applyFont="1" applyFill="1" applyBorder="1" applyAlignment="1">
      <alignment horizontal="center" vertical="top" wrapText="1"/>
    </xf>
    <xf numFmtId="0" fontId="21" fillId="0" borderId="8" xfId="0" applyFont="1" applyFill="1" applyBorder="1" applyAlignment="1">
      <alignment vertical="top" wrapText="1"/>
    </xf>
    <xf numFmtId="0" fontId="21" fillId="0" borderId="10" xfId="0" applyFont="1" applyFill="1" applyBorder="1" applyAlignment="1">
      <alignment vertical="top" wrapText="1"/>
    </xf>
    <xf numFmtId="0" fontId="25" fillId="14" borderId="1" xfId="0" applyFont="1" applyFill="1" applyBorder="1" applyAlignment="1">
      <alignment horizontal="left"/>
    </xf>
    <xf numFmtId="0" fontId="25" fillId="14" borderId="2" xfId="0" applyFont="1" applyFill="1" applyBorder="1" applyAlignment="1">
      <alignment horizontal="left"/>
    </xf>
    <xf numFmtId="0" fontId="70" fillId="10" borderId="1" xfId="0" applyFont="1" applyFill="1" applyBorder="1" applyAlignment="1">
      <alignment horizontal="left"/>
    </xf>
    <xf numFmtId="0" fontId="70" fillId="10" borderId="2" xfId="0" applyFont="1" applyFill="1" applyBorder="1" applyAlignment="1">
      <alignment horizontal="left"/>
    </xf>
    <xf numFmtId="0" fontId="70" fillId="14" borderId="1" xfId="0" applyFont="1" applyFill="1" applyBorder="1" applyAlignment="1">
      <alignment horizontal="left"/>
    </xf>
    <xf numFmtId="0" fontId="70" fillId="14" borderId="2" xfId="0" applyFont="1" applyFill="1" applyBorder="1" applyAlignment="1">
      <alignment horizontal="left"/>
    </xf>
    <xf numFmtId="0" fontId="0" fillId="10" borderId="1" xfId="0" applyFill="1" applyBorder="1" applyAlignment="1">
      <alignment vertical="top" wrapText="1"/>
    </xf>
    <xf numFmtId="0" fontId="0" fillId="10" borderId="2" xfId="0" applyFill="1" applyBorder="1" applyAlignment="1">
      <alignment vertical="top" wrapText="1"/>
    </xf>
    <xf numFmtId="0" fontId="21" fillId="10" borderId="1" xfId="0" applyFont="1" applyFill="1" applyBorder="1" applyAlignment="1">
      <alignment vertical="top" wrapText="1"/>
    </xf>
    <xf numFmtId="0" fontId="21" fillId="10" borderId="2" xfId="0" applyFont="1" applyFill="1" applyBorder="1" applyAlignment="1">
      <alignment vertical="top" wrapText="1"/>
    </xf>
    <xf numFmtId="0" fontId="0" fillId="10" borderId="1" xfId="0" applyFill="1" applyBorder="1" applyAlignment="1">
      <alignment wrapText="1"/>
    </xf>
    <xf numFmtId="0" fontId="0" fillId="10" borderId="2" xfId="0" applyFill="1" applyBorder="1" applyAlignment="1">
      <alignment wrapText="1"/>
    </xf>
    <xf numFmtId="0" fontId="21" fillId="14" borderId="1" xfId="0" applyFont="1" applyFill="1" applyBorder="1"/>
    <xf numFmtId="0" fontId="21" fillId="14" borderId="2" xfId="0" applyFont="1" applyFill="1" applyBorder="1"/>
    <xf numFmtId="0" fontId="21" fillId="10" borderId="1" xfId="0" applyFont="1" applyFill="1" applyBorder="1"/>
    <xf numFmtId="0" fontId="21" fillId="10" borderId="2" xfId="0" applyFont="1" applyFill="1" applyBorder="1"/>
    <xf numFmtId="0" fontId="1" fillId="14" borderId="3" xfId="0" applyFont="1" applyFill="1" applyBorder="1" applyAlignment="1">
      <alignment horizontal="left" vertical="center" wrapText="1" indent="1"/>
    </xf>
    <xf numFmtId="0" fontId="0" fillId="10" borderId="3" xfId="0" applyFill="1" applyBorder="1"/>
    <xf numFmtId="0" fontId="0" fillId="14" borderId="1" xfId="0" applyFill="1" applyBorder="1" applyAlignment="1">
      <alignment wrapText="1"/>
    </xf>
    <xf numFmtId="0" fontId="0" fillId="14" borderId="2" xfId="0" applyFill="1" applyBorder="1" applyAlignment="1">
      <alignment wrapText="1"/>
    </xf>
    <xf numFmtId="0" fontId="1" fillId="17" borderId="8" xfId="0" applyFont="1" applyFill="1" applyBorder="1" applyAlignment="1">
      <alignment horizontal="right" vertical="top" wrapText="1"/>
    </xf>
    <xf numFmtId="0" fontId="1" fillId="17" borderId="9" xfId="0" applyFont="1" applyFill="1" applyBorder="1" applyAlignment="1">
      <alignment horizontal="right" vertical="top" wrapText="1"/>
    </xf>
    <xf numFmtId="0" fontId="1" fillId="14" borderId="1"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30" fillId="0" borderId="1" xfId="0" applyFont="1" applyBorder="1" applyAlignment="1">
      <alignment horizontal="center" vertical="top" wrapText="1"/>
    </xf>
    <xf numFmtId="0" fontId="30" fillId="0" borderId="4" xfId="0" applyFont="1" applyBorder="1" applyAlignment="1">
      <alignment horizontal="center" vertical="top" wrapText="1"/>
    </xf>
    <xf numFmtId="0" fontId="30" fillId="0" borderId="2" xfId="0" applyFont="1" applyBorder="1" applyAlignment="1">
      <alignment horizontal="center" vertical="top" wrapText="1"/>
    </xf>
    <xf numFmtId="10" fontId="31" fillId="0" borderId="1" xfId="0" applyNumberFormat="1" applyFont="1" applyBorder="1" applyAlignment="1">
      <alignment horizontal="center" vertical="center" wrapText="1"/>
    </xf>
    <xf numFmtId="10" fontId="31" fillId="0" borderId="4" xfId="0" applyNumberFormat="1" applyFont="1" applyBorder="1" applyAlignment="1">
      <alignment horizontal="center" vertical="center" wrapText="1"/>
    </xf>
    <xf numFmtId="10" fontId="31" fillId="0" borderId="2" xfId="0" applyNumberFormat="1" applyFont="1" applyBorder="1" applyAlignment="1">
      <alignment horizontal="center" vertical="center" wrapText="1"/>
    </xf>
    <xf numFmtId="0" fontId="21" fillId="10" borderId="3" xfId="0" applyFont="1" applyFill="1" applyBorder="1" applyAlignment="1">
      <alignment horizontal="left" vertical="top" wrapText="1" indent="1"/>
    </xf>
    <xf numFmtId="0" fontId="0" fillId="10" borderId="3" xfId="0" applyFill="1" applyBorder="1" applyAlignment="1">
      <alignment horizontal="left" vertical="top" wrapText="1" indent="1"/>
    </xf>
    <xf numFmtId="0" fontId="1" fillId="17" borderId="10" xfId="0" applyFont="1" applyFill="1" applyBorder="1" applyAlignment="1">
      <alignment horizontal="right" vertical="top"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20" fillId="14" borderId="3" xfId="0" applyFont="1" applyFill="1" applyBorder="1" applyAlignment="1">
      <alignment horizontal="left" vertical="center" wrapText="1" indent="1"/>
    </xf>
    <xf numFmtId="0" fontId="30" fillId="4" borderId="1" xfId="0" applyFont="1" applyFill="1" applyBorder="1" applyAlignment="1">
      <alignment horizontal="center" vertical="top" wrapText="1"/>
    </xf>
    <xf numFmtId="0" fontId="30" fillId="4" borderId="4" xfId="0" applyFont="1" applyFill="1" applyBorder="1" applyAlignment="1">
      <alignment horizontal="center" vertical="top" wrapText="1"/>
    </xf>
    <xf numFmtId="0" fontId="30" fillId="4" borderId="2" xfId="0" applyFont="1" applyFill="1" applyBorder="1" applyAlignment="1">
      <alignment horizontal="center" vertical="top" wrapText="1"/>
    </xf>
    <xf numFmtId="0" fontId="34"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8F9C624A-4AF9-405D-AF68-5AD5E0E6178A}"/>
    <cellStyle name="Normal 2" xfId="3" xr:uid="{F643D518-322C-4136-B68B-FF4D0AB316D2}"/>
    <cellStyle name="Normal 3" xfId="2" xr:uid="{8576F358-8434-4A03-9D2F-737251641E55}"/>
  </cellStyles>
  <dxfs count="854">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FFFFFF"/>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285750</xdr:rowOff>
    </xdr:from>
    <xdr:to>
      <xdr:col>3</xdr:col>
      <xdr:colOff>1354592</xdr:colOff>
      <xdr:row>0</xdr:row>
      <xdr:rowOff>1082740</xdr:rowOff>
    </xdr:to>
    <xdr:pic>
      <xdr:nvPicPr>
        <xdr:cNvPr id="2" name="Picture 1">
          <a:extLst>
            <a:ext uri="{FF2B5EF4-FFF2-40B4-BE49-F238E27FC236}">
              <a16:creationId xmlns:a16="http://schemas.microsoft.com/office/drawing/2014/main" id="{FEC9C165-43E2-4098-ADB0-0E1FA1B7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3977641"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289016</xdr:rowOff>
    </xdr:to>
    <xdr:pic>
      <xdr:nvPicPr>
        <xdr:cNvPr id="3" name="Picture 2">
          <a:extLst>
            <a:ext uri="{FF2B5EF4-FFF2-40B4-BE49-F238E27FC236}">
              <a16:creationId xmlns:a16="http://schemas.microsoft.com/office/drawing/2014/main" id="{184BDE11-43C5-4B67-82AB-D390806A593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1401100</xdr:colOff>
      <xdr:row>1</xdr:row>
      <xdr:rowOff>66648</xdr:rowOff>
    </xdr:to>
    <xdr:pic>
      <xdr:nvPicPr>
        <xdr:cNvPr id="2" name="Picture 1">
          <a:extLst>
            <a:ext uri="{FF2B5EF4-FFF2-40B4-BE49-F238E27FC236}">
              <a16:creationId xmlns:a16="http://schemas.microsoft.com/office/drawing/2014/main" id="{F57D9AA7-FF54-4481-82AD-6A6C05415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47500FCD-B219-48A8-B2B4-79A72FE5D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898005</xdr:colOff>
      <xdr:row>0</xdr:row>
      <xdr:rowOff>783656</xdr:rowOff>
    </xdr:to>
    <xdr:pic>
      <xdr:nvPicPr>
        <xdr:cNvPr id="2" name="Picture 1">
          <a:extLst>
            <a:ext uri="{FF2B5EF4-FFF2-40B4-BE49-F238E27FC236}">
              <a16:creationId xmlns:a16="http://schemas.microsoft.com/office/drawing/2014/main" id="{C3B62B97-E869-4DA7-B6AE-DDEC255D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2002970</xdr:colOff>
      <xdr:row>1</xdr:row>
      <xdr:rowOff>58509</xdr:rowOff>
    </xdr:to>
    <xdr:pic>
      <xdr:nvPicPr>
        <xdr:cNvPr id="3" name="Picture 2" descr="&quot;&quot;">
          <a:extLst>
            <a:ext uri="{FF2B5EF4-FFF2-40B4-BE49-F238E27FC236}">
              <a16:creationId xmlns:a16="http://schemas.microsoft.com/office/drawing/2014/main" id="{70983380-CECF-4C76-8267-721092164D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1959700</xdr:colOff>
      <xdr:row>1</xdr:row>
      <xdr:rowOff>58509</xdr:rowOff>
    </xdr:to>
    <xdr:pic>
      <xdr:nvPicPr>
        <xdr:cNvPr id="6" name="Picture 5" descr="&quot;&quot;">
          <a:extLst>
            <a:ext uri="{FF2B5EF4-FFF2-40B4-BE49-F238E27FC236}">
              <a16:creationId xmlns:a16="http://schemas.microsoft.com/office/drawing/2014/main" id="{7B9AA65C-D141-4EB6-BD82-D7AE8748F6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1959700</xdr:colOff>
      <xdr:row>1</xdr:row>
      <xdr:rowOff>58509</xdr:rowOff>
    </xdr:to>
    <xdr:pic>
      <xdr:nvPicPr>
        <xdr:cNvPr id="5" name="Picture 4" descr="&quot;&quot;">
          <a:extLst>
            <a:ext uri="{FF2B5EF4-FFF2-40B4-BE49-F238E27FC236}">
              <a16:creationId xmlns:a16="http://schemas.microsoft.com/office/drawing/2014/main" id="{30FCF1AD-EC09-4C55-8F1A-D48ECA35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15100" cy="45719"/>
        </a:xfrm>
        <a:prstGeom prst="rect">
          <a:avLst/>
        </a:prstGeom>
      </xdr:spPr>
    </xdr:pic>
    <xdr:clientData/>
  </xdr:twoCellAnchor>
  <xdr:twoCellAnchor editAs="oneCell">
    <xdr:from>
      <xdr:col>1</xdr:col>
      <xdr:colOff>0</xdr:colOff>
      <xdr:row>1</xdr:row>
      <xdr:rowOff>0</xdr:rowOff>
    </xdr:from>
    <xdr:to>
      <xdr:col>3</xdr:col>
      <xdr:colOff>1964870</xdr:colOff>
      <xdr:row>1</xdr:row>
      <xdr:rowOff>58509</xdr:rowOff>
    </xdr:to>
    <xdr:pic>
      <xdr:nvPicPr>
        <xdr:cNvPr id="7" name="Picture 6" descr="&quot;&quot;">
          <a:extLst>
            <a:ext uri="{FF2B5EF4-FFF2-40B4-BE49-F238E27FC236}">
              <a16:creationId xmlns:a16="http://schemas.microsoft.com/office/drawing/2014/main" id="{9769FB0F-FCB2-4DB3-919E-7404EA0E1C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ne-fp01\groups\Program%20and%20Project%20Documents\26%20CCA\Authoring%20systems\Drafts\Authoring%20systems%20conformance%20test%20specification%20dv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9A14-A809-4802-81FB-08CE39D128E6}">
  <sheetPr>
    <pageSetUpPr fitToPage="1"/>
  </sheetPr>
  <dimension ref="A1:R203"/>
  <sheetViews>
    <sheetView tabSelected="1" zoomScaleNormal="100" workbookViewId="0">
      <selection activeCell="H3" sqref="H3"/>
    </sheetView>
  </sheetViews>
  <sheetFormatPr defaultRowHeight="13.2" x14ac:dyDescent="0.25"/>
  <cols>
    <col min="1" max="1" width="3.5546875" style="137" customWidth="1"/>
    <col min="2" max="2" width="17.33203125" style="137" customWidth="1"/>
    <col min="3" max="3" width="22.5546875" style="137" customWidth="1"/>
    <col min="4" max="4" width="92.6640625" style="137" customWidth="1"/>
    <col min="5" max="5" width="11" style="137" bestFit="1" customWidth="1"/>
    <col min="6" max="6" width="23.6640625" style="137" customWidth="1"/>
    <col min="7" max="257" width="9.109375" style="137"/>
    <col min="258" max="258" width="31.88671875" style="137" customWidth="1"/>
    <col min="259" max="259" width="23.6640625" style="137" customWidth="1"/>
    <col min="260" max="260" width="35.88671875" style="137" customWidth="1"/>
    <col min="261" max="261" width="9.109375" style="137"/>
    <col min="262" max="262" width="23.6640625" style="137" customWidth="1"/>
    <col min="263" max="513" width="9.109375" style="137"/>
    <col min="514" max="514" width="31.88671875" style="137" customWidth="1"/>
    <col min="515" max="515" width="23.6640625" style="137" customWidth="1"/>
    <col min="516" max="516" width="35.88671875" style="137" customWidth="1"/>
    <col min="517" max="517" width="9.109375" style="137"/>
    <col min="518" max="518" width="23.6640625" style="137" customWidth="1"/>
    <col min="519" max="769" width="9.109375" style="137"/>
    <col min="770" max="770" width="31.88671875" style="137" customWidth="1"/>
    <col min="771" max="771" width="23.6640625" style="137" customWidth="1"/>
    <col min="772" max="772" width="35.88671875" style="137" customWidth="1"/>
    <col min="773" max="773" width="9.109375" style="137"/>
    <col min="774" max="774" width="23.6640625" style="137" customWidth="1"/>
    <col min="775" max="1025" width="9.109375" style="137"/>
    <col min="1026" max="1026" width="31.88671875" style="137" customWidth="1"/>
    <col min="1027" max="1027" width="23.6640625" style="137" customWidth="1"/>
    <col min="1028" max="1028" width="35.88671875" style="137" customWidth="1"/>
    <col min="1029" max="1029" width="9.109375" style="137"/>
    <col min="1030" max="1030" width="23.6640625" style="137" customWidth="1"/>
    <col min="1031" max="1281" width="9.109375" style="137"/>
    <col min="1282" max="1282" width="31.88671875" style="137" customWidth="1"/>
    <col min="1283" max="1283" width="23.6640625" style="137" customWidth="1"/>
    <col min="1284" max="1284" width="35.88671875" style="137" customWidth="1"/>
    <col min="1285" max="1285" width="9.109375" style="137"/>
    <col min="1286" max="1286" width="23.6640625" style="137" customWidth="1"/>
    <col min="1287" max="1537" width="9.109375" style="137"/>
    <col min="1538" max="1538" width="31.88671875" style="137" customWidth="1"/>
    <col min="1539" max="1539" width="23.6640625" style="137" customWidth="1"/>
    <col min="1540" max="1540" width="35.88671875" style="137" customWidth="1"/>
    <col min="1541" max="1541" width="9.109375" style="137"/>
    <col min="1542" max="1542" width="23.6640625" style="137" customWidth="1"/>
    <col min="1543" max="1793" width="9.109375" style="137"/>
    <col min="1794" max="1794" width="31.88671875" style="137" customWidth="1"/>
    <col min="1795" max="1795" width="23.6640625" style="137" customWidth="1"/>
    <col min="1796" max="1796" width="35.88671875" style="137" customWidth="1"/>
    <col min="1797" max="1797" width="9.109375" style="137"/>
    <col min="1798" max="1798" width="23.6640625" style="137" customWidth="1"/>
    <col min="1799" max="2049" width="9.109375" style="137"/>
    <col min="2050" max="2050" width="31.88671875" style="137" customWidth="1"/>
    <col min="2051" max="2051" width="23.6640625" style="137" customWidth="1"/>
    <col min="2052" max="2052" width="35.88671875" style="137" customWidth="1"/>
    <col min="2053" max="2053" width="9.109375" style="137"/>
    <col min="2054" max="2054" width="23.6640625" style="137" customWidth="1"/>
    <col min="2055" max="2305" width="9.109375" style="137"/>
    <col min="2306" max="2306" width="31.88671875" style="137" customWidth="1"/>
    <col min="2307" max="2307" width="23.6640625" style="137" customWidth="1"/>
    <col min="2308" max="2308" width="35.88671875" style="137" customWidth="1"/>
    <col min="2309" max="2309" width="9.109375" style="137"/>
    <col min="2310" max="2310" width="23.6640625" style="137" customWidth="1"/>
    <col min="2311" max="2561" width="9.109375" style="137"/>
    <col min="2562" max="2562" width="31.88671875" style="137" customWidth="1"/>
    <col min="2563" max="2563" width="23.6640625" style="137" customWidth="1"/>
    <col min="2564" max="2564" width="35.88671875" style="137" customWidth="1"/>
    <col min="2565" max="2565" width="9.109375" style="137"/>
    <col min="2566" max="2566" width="23.6640625" style="137" customWidth="1"/>
    <col min="2567" max="2817" width="9.109375" style="137"/>
    <col min="2818" max="2818" width="31.88671875" style="137" customWidth="1"/>
    <col min="2819" max="2819" width="23.6640625" style="137" customWidth="1"/>
    <col min="2820" max="2820" width="35.88671875" style="137" customWidth="1"/>
    <col min="2821" max="2821" width="9.109375" style="137"/>
    <col min="2822" max="2822" width="23.6640625" style="137" customWidth="1"/>
    <col min="2823" max="3073" width="9.109375" style="137"/>
    <col min="3074" max="3074" width="31.88671875" style="137" customWidth="1"/>
    <col min="3075" max="3075" width="23.6640625" style="137" customWidth="1"/>
    <col min="3076" max="3076" width="35.88671875" style="137" customWidth="1"/>
    <col min="3077" max="3077" width="9.109375" style="137"/>
    <col min="3078" max="3078" width="23.6640625" style="137" customWidth="1"/>
    <col min="3079" max="3329" width="9.109375" style="137"/>
    <col min="3330" max="3330" width="31.88671875" style="137" customWidth="1"/>
    <col min="3331" max="3331" width="23.6640625" style="137" customWidth="1"/>
    <col min="3332" max="3332" width="35.88671875" style="137" customWidth="1"/>
    <col min="3333" max="3333" width="9.109375" style="137"/>
    <col min="3334" max="3334" width="23.6640625" style="137" customWidth="1"/>
    <col min="3335" max="3585" width="9.109375" style="137"/>
    <col min="3586" max="3586" width="31.88671875" style="137" customWidth="1"/>
    <col min="3587" max="3587" width="23.6640625" style="137" customWidth="1"/>
    <col min="3588" max="3588" width="35.88671875" style="137" customWidth="1"/>
    <col min="3589" max="3589" width="9.109375" style="137"/>
    <col min="3590" max="3590" width="23.6640625" style="137" customWidth="1"/>
    <col min="3591" max="3841" width="9.109375" style="137"/>
    <col min="3842" max="3842" width="31.88671875" style="137" customWidth="1"/>
    <col min="3843" max="3843" width="23.6640625" style="137" customWidth="1"/>
    <col min="3844" max="3844" width="35.88671875" style="137" customWidth="1"/>
    <col min="3845" max="3845" width="9.109375" style="137"/>
    <col min="3846" max="3846" width="23.6640625" style="137" customWidth="1"/>
    <col min="3847" max="4097" width="9.109375" style="137"/>
    <col min="4098" max="4098" width="31.88671875" style="137" customWidth="1"/>
    <col min="4099" max="4099" width="23.6640625" style="137" customWidth="1"/>
    <col min="4100" max="4100" width="35.88671875" style="137" customWidth="1"/>
    <col min="4101" max="4101" width="9.109375" style="137"/>
    <col min="4102" max="4102" width="23.6640625" style="137" customWidth="1"/>
    <col min="4103" max="4353" width="9.109375" style="137"/>
    <col min="4354" max="4354" width="31.88671875" style="137" customWidth="1"/>
    <col min="4355" max="4355" width="23.6640625" style="137" customWidth="1"/>
    <col min="4356" max="4356" width="35.88671875" style="137" customWidth="1"/>
    <col min="4357" max="4357" width="9.109375" style="137"/>
    <col min="4358" max="4358" width="23.6640625" style="137" customWidth="1"/>
    <col min="4359" max="4609" width="9.109375" style="137"/>
    <col min="4610" max="4610" width="31.88671875" style="137" customWidth="1"/>
    <col min="4611" max="4611" width="23.6640625" style="137" customWidth="1"/>
    <col min="4612" max="4612" width="35.88671875" style="137" customWidth="1"/>
    <col min="4613" max="4613" width="9.109375" style="137"/>
    <col min="4614" max="4614" width="23.6640625" style="137" customWidth="1"/>
    <col min="4615" max="4865" width="9.109375" style="137"/>
    <col min="4866" max="4866" width="31.88671875" style="137" customWidth="1"/>
    <col min="4867" max="4867" width="23.6640625" style="137" customWidth="1"/>
    <col min="4868" max="4868" width="35.88671875" style="137" customWidth="1"/>
    <col min="4869" max="4869" width="9.109375" style="137"/>
    <col min="4870" max="4870" width="23.6640625" style="137" customWidth="1"/>
    <col min="4871" max="5121" width="9.109375" style="137"/>
    <col min="5122" max="5122" width="31.88671875" style="137" customWidth="1"/>
    <col min="5123" max="5123" width="23.6640625" style="137" customWidth="1"/>
    <col min="5124" max="5124" width="35.88671875" style="137" customWidth="1"/>
    <col min="5125" max="5125" width="9.109375" style="137"/>
    <col min="5126" max="5126" width="23.6640625" style="137" customWidth="1"/>
    <col min="5127" max="5377" width="9.109375" style="137"/>
    <col min="5378" max="5378" width="31.88671875" style="137" customWidth="1"/>
    <col min="5379" max="5379" width="23.6640625" style="137" customWidth="1"/>
    <col min="5380" max="5380" width="35.88671875" style="137" customWidth="1"/>
    <col min="5381" max="5381" width="9.109375" style="137"/>
    <col min="5382" max="5382" width="23.6640625" style="137" customWidth="1"/>
    <col min="5383" max="5633" width="9.109375" style="137"/>
    <col min="5634" max="5634" width="31.88671875" style="137" customWidth="1"/>
    <col min="5635" max="5635" width="23.6640625" style="137" customWidth="1"/>
    <col min="5636" max="5636" width="35.88671875" style="137" customWidth="1"/>
    <col min="5637" max="5637" width="9.109375" style="137"/>
    <col min="5638" max="5638" width="23.6640625" style="137" customWidth="1"/>
    <col min="5639" max="5889" width="9.109375" style="137"/>
    <col min="5890" max="5890" width="31.88671875" style="137" customWidth="1"/>
    <col min="5891" max="5891" width="23.6640625" style="137" customWidth="1"/>
    <col min="5892" max="5892" width="35.88671875" style="137" customWidth="1"/>
    <col min="5893" max="5893" width="9.109375" style="137"/>
    <col min="5894" max="5894" width="23.6640625" style="137" customWidth="1"/>
    <col min="5895" max="6145" width="9.109375" style="137"/>
    <col min="6146" max="6146" width="31.88671875" style="137" customWidth="1"/>
    <col min="6147" max="6147" width="23.6640625" style="137" customWidth="1"/>
    <col min="6148" max="6148" width="35.88671875" style="137" customWidth="1"/>
    <col min="6149" max="6149" width="9.109375" style="137"/>
    <col min="6150" max="6150" width="23.6640625" style="137" customWidth="1"/>
    <col min="6151" max="6401" width="9.109375" style="137"/>
    <col min="6402" max="6402" width="31.88671875" style="137" customWidth="1"/>
    <col min="6403" max="6403" width="23.6640625" style="137" customWidth="1"/>
    <col min="6404" max="6404" width="35.88671875" style="137" customWidth="1"/>
    <col min="6405" max="6405" width="9.109375" style="137"/>
    <col min="6406" max="6406" width="23.6640625" style="137" customWidth="1"/>
    <col min="6407" max="6657" width="9.109375" style="137"/>
    <col min="6658" max="6658" width="31.88671875" style="137" customWidth="1"/>
    <col min="6659" max="6659" width="23.6640625" style="137" customWidth="1"/>
    <col min="6660" max="6660" width="35.88671875" style="137" customWidth="1"/>
    <col min="6661" max="6661" width="9.109375" style="137"/>
    <col min="6662" max="6662" width="23.6640625" style="137" customWidth="1"/>
    <col min="6663" max="6913" width="9.109375" style="137"/>
    <col min="6914" max="6914" width="31.88671875" style="137" customWidth="1"/>
    <col min="6915" max="6915" width="23.6640625" style="137" customWidth="1"/>
    <col min="6916" max="6916" width="35.88671875" style="137" customWidth="1"/>
    <col min="6917" max="6917" width="9.109375" style="137"/>
    <col min="6918" max="6918" width="23.6640625" style="137" customWidth="1"/>
    <col min="6919" max="7169" width="9.109375" style="137"/>
    <col min="7170" max="7170" width="31.88671875" style="137" customWidth="1"/>
    <col min="7171" max="7171" width="23.6640625" style="137" customWidth="1"/>
    <col min="7172" max="7172" width="35.88671875" style="137" customWidth="1"/>
    <col min="7173" max="7173" width="9.109375" style="137"/>
    <col min="7174" max="7174" width="23.6640625" style="137" customWidth="1"/>
    <col min="7175" max="7425" width="9.109375" style="137"/>
    <col min="7426" max="7426" width="31.88671875" style="137" customWidth="1"/>
    <col min="7427" max="7427" width="23.6640625" style="137" customWidth="1"/>
    <col min="7428" max="7428" width="35.88671875" style="137" customWidth="1"/>
    <col min="7429" max="7429" width="9.109375" style="137"/>
    <col min="7430" max="7430" width="23.6640625" style="137" customWidth="1"/>
    <col min="7431" max="7681" width="9.109375" style="137"/>
    <col min="7682" max="7682" width="31.88671875" style="137" customWidth="1"/>
    <col min="7683" max="7683" width="23.6640625" style="137" customWidth="1"/>
    <col min="7684" max="7684" width="35.88671875" style="137" customWidth="1"/>
    <col min="7685" max="7685" width="9.109375" style="137"/>
    <col min="7686" max="7686" width="23.6640625" style="137" customWidth="1"/>
    <col min="7687" max="7937" width="9.109375" style="137"/>
    <col min="7938" max="7938" width="31.88671875" style="137" customWidth="1"/>
    <col min="7939" max="7939" width="23.6640625" style="137" customWidth="1"/>
    <col min="7940" max="7940" width="35.88671875" style="137" customWidth="1"/>
    <col min="7941" max="7941" width="9.109375" style="137"/>
    <col min="7942" max="7942" width="23.6640625" style="137" customWidth="1"/>
    <col min="7943" max="8193" width="9.109375" style="137"/>
    <col min="8194" max="8194" width="31.88671875" style="137" customWidth="1"/>
    <col min="8195" max="8195" width="23.6640625" style="137" customWidth="1"/>
    <col min="8196" max="8196" width="35.88671875" style="137" customWidth="1"/>
    <col min="8197" max="8197" width="9.109375" style="137"/>
    <col min="8198" max="8198" width="23.6640625" style="137" customWidth="1"/>
    <col min="8199" max="8449" width="9.109375" style="137"/>
    <col min="8450" max="8450" width="31.88671875" style="137" customWidth="1"/>
    <col min="8451" max="8451" width="23.6640625" style="137" customWidth="1"/>
    <col min="8452" max="8452" width="35.88671875" style="137" customWidth="1"/>
    <col min="8453" max="8453" width="9.109375" style="137"/>
    <col min="8454" max="8454" width="23.6640625" style="137" customWidth="1"/>
    <col min="8455" max="8705" width="9.109375" style="137"/>
    <col min="8706" max="8706" width="31.88671875" style="137" customWidth="1"/>
    <col min="8707" max="8707" width="23.6640625" style="137" customWidth="1"/>
    <col min="8708" max="8708" width="35.88671875" style="137" customWidth="1"/>
    <col min="8709" max="8709" width="9.109375" style="137"/>
    <col min="8710" max="8710" width="23.6640625" style="137" customWidth="1"/>
    <col min="8711" max="8961" width="9.109375" style="137"/>
    <col min="8962" max="8962" width="31.88671875" style="137" customWidth="1"/>
    <col min="8963" max="8963" width="23.6640625" style="137" customWidth="1"/>
    <col min="8964" max="8964" width="35.88671875" style="137" customWidth="1"/>
    <col min="8965" max="8965" width="9.109375" style="137"/>
    <col min="8966" max="8966" width="23.6640625" style="137" customWidth="1"/>
    <col min="8967" max="9217" width="9.109375" style="137"/>
    <col min="9218" max="9218" width="31.88671875" style="137" customWidth="1"/>
    <col min="9219" max="9219" width="23.6640625" style="137" customWidth="1"/>
    <col min="9220" max="9220" width="35.88671875" style="137" customWidth="1"/>
    <col min="9221" max="9221" width="9.109375" style="137"/>
    <col min="9222" max="9222" width="23.6640625" style="137" customWidth="1"/>
    <col min="9223" max="9473" width="9.109375" style="137"/>
    <col min="9474" max="9474" width="31.88671875" style="137" customWidth="1"/>
    <col min="9475" max="9475" width="23.6640625" style="137" customWidth="1"/>
    <col min="9476" max="9476" width="35.88671875" style="137" customWidth="1"/>
    <col min="9477" max="9477" width="9.109375" style="137"/>
    <col min="9478" max="9478" width="23.6640625" style="137" customWidth="1"/>
    <col min="9479" max="9729" width="9.109375" style="137"/>
    <col min="9730" max="9730" width="31.88671875" style="137" customWidth="1"/>
    <col min="9731" max="9731" width="23.6640625" style="137" customWidth="1"/>
    <col min="9732" max="9732" width="35.88671875" style="137" customWidth="1"/>
    <col min="9733" max="9733" width="9.109375" style="137"/>
    <col min="9734" max="9734" width="23.6640625" style="137" customWidth="1"/>
    <col min="9735" max="9985" width="9.109375" style="137"/>
    <col min="9986" max="9986" width="31.88671875" style="137" customWidth="1"/>
    <col min="9987" max="9987" width="23.6640625" style="137" customWidth="1"/>
    <col min="9988" max="9988" width="35.88671875" style="137" customWidth="1"/>
    <col min="9989" max="9989" width="9.109375" style="137"/>
    <col min="9990" max="9990" width="23.6640625" style="137" customWidth="1"/>
    <col min="9991" max="10241" width="9.109375" style="137"/>
    <col min="10242" max="10242" width="31.88671875" style="137" customWidth="1"/>
    <col min="10243" max="10243" width="23.6640625" style="137" customWidth="1"/>
    <col min="10244" max="10244" width="35.88671875" style="137" customWidth="1"/>
    <col min="10245" max="10245" width="9.109375" style="137"/>
    <col min="10246" max="10246" width="23.6640625" style="137" customWidth="1"/>
    <col min="10247" max="10497" width="9.109375" style="137"/>
    <col min="10498" max="10498" width="31.88671875" style="137" customWidth="1"/>
    <col min="10499" max="10499" width="23.6640625" style="137" customWidth="1"/>
    <col min="10500" max="10500" width="35.88671875" style="137" customWidth="1"/>
    <col min="10501" max="10501" width="9.109375" style="137"/>
    <col min="10502" max="10502" width="23.6640625" style="137" customWidth="1"/>
    <col min="10503" max="10753" width="9.109375" style="137"/>
    <col min="10754" max="10754" width="31.88671875" style="137" customWidth="1"/>
    <col min="10755" max="10755" width="23.6640625" style="137" customWidth="1"/>
    <col min="10756" max="10756" width="35.88671875" style="137" customWidth="1"/>
    <col min="10757" max="10757" width="9.109375" style="137"/>
    <col min="10758" max="10758" width="23.6640625" style="137" customWidth="1"/>
    <col min="10759" max="11009" width="9.109375" style="137"/>
    <col min="11010" max="11010" width="31.88671875" style="137" customWidth="1"/>
    <col min="11011" max="11011" width="23.6640625" style="137" customWidth="1"/>
    <col min="11012" max="11012" width="35.88671875" style="137" customWidth="1"/>
    <col min="11013" max="11013" width="9.109375" style="137"/>
    <col min="11014" max="11014" width="23.6640625" style="137" customWidth="1"/>
    <col min="11015" max="11265" width="9.109375" style="137"/>
    <col min="11266" max="11266" width="31.88671875" style="137" customWidth="1"/>
    <col min="11267" max="11267" width="23.6640625" style="137" customWidth="1"/>
    <col min="11268" max="11268" width="35.88671875" style="137" customWidth="1"/>
    <col min="11269" max="11269" width="9.109375" style="137"/>
    <col min="11270" max="11270" width="23.6640625" style="137" customWidth="1"/>
    <col min="11271" max="11521" width="9.109375" style="137"/>
    <col min="11522" max="11522" width="31.88671875" style="137" customWidth="1"/>
    <col min="11523" max="11523" width="23.6640625" style="137" customWidth="1"/>
    <col min="11524" max="11524" width="35.88671875" style="137" customWidth="1"/>
    <col min="11525" max="11525" width="9.109375" style="137"/>
    <col min="11526" max="11526" width="23.6640625" style="137" customWidth="1"/>
    <col min="11527" max="11777" width="9.109375" style="137"/>
    <col min="11778" max="11778" width="31.88671875" style="137" customWidth="1"/>
    <col min="11779" max="11779" width="23.6640625" style="137" customWidth="1"/>
    <col min="11780" max="11780" width="35.88671875" style="137" customWidth="1"/>
    <col min="11781" max="11781" width="9.109375" style="137"/>
    <col min="11782" max="11782" width="23.6640625" style="137" customWidth="1"/>
    <col min="11783" max="12033" width="9.109375" style="137"/>
    <col min="12034" max="12034" width="31.88671875" style="137" customWidth="1"/>
    <col min="12035" max="12035" width="23.6640625" style="137" customWidth="1"/>
    <col min="12036" max="12036" width="35.88671875" style="137" customWidth="1"/>
    <col min="12037" max="12037" width="9.109375" style="137"/>
    <col min="12038" max="12038" width="23.6640625" style="137" customWidth="1"/>
    <col min="12039" max="12289" width="9.109375" style="137"/>
    <col min="12290" max="12290" width="31.88671875" style="137" customWidth="1"/>
    <col min="12291" max="12291" width="23.6640625" style="137" customWidth="1"/>
    <col min="12292" max="12292" width="35.88671875" style="137" customWidth="1"/>
    <col min="12293" max="12293" width="9.109375" style="137"/>
    <col min="12294" max="12294" width="23.6640625" style="137" customWidth="1"/>
    <col min="12295" max="12545" width="9.109375" style="137"/>
    <col min="12546" max="12546" width="31.88671875" style="137" customWidth="1"/>
    <col min="12547" max="12547" width="23.6640625" style="137" customWidth="1"/>
    <col min="12548" max="12548" width="35.88671875" style="137" customWidth="1"/>
    <col min="12549" max="12549" width="9.109375" style="137"/>
    <col min="12550" max="12550" width="23.6640625" style="137" customWidth="1"/>
    <col min="12551" max="12801" width="9.109375" style="137"/>
    <col min="12802" max="12802" width="31.88671875" style="137" customWidth="1"/>
    <col min="12803" max="12803" width="23.6640625" style="137" customWidth="1"/>
    <col min="12804" max="12804" width="35.88671875" style="137" customWidth="1"/>
    <col min="12805" max="12805" width="9.109375" style="137"/>
    <col min="12806" max="12806" width="23.6640625" style="137" customWidth="1"/>
    <col min="12807" max="13057" width="9.109375" style="137"/>
    <col min="13058" max="13058" width="31.88671875" style="137" customWidth="1"/>
    <col min="13059" max="13059" width="23.6640625" style="137" customWidth="1"/>
    <col min="13060" max="13060" width="35.88671875" style="137" customWidth="1"/>
    <col min="13061" max="13061" width="9.109375" style="137"/>
    <col min="13062" max="13062" width="23.6640625" style="137" customWidth="1"/>
    <col min="13063" max="13313" width="9.109375" style="137"/>
    <col min="13314" max="13314" width="31.88671875" style="137" customWidth="1"/>
    <col min="13315" max="13315" width="23.6640625" style="137" customWidth="1"/>
    <col min="13316" max="13316" width="35.88671875" style="137" customWidth="1"/>
    <col min="13317" max="13317" width="9.109375" style="137"/>
    <col min="13318" max="13318" width="23.6640625" style="137" customWidth="1"/>
    <col min="13319" max="13569" width="9.109375" style="137"/>
    <col min="13570" max="13570" width="31.88671875" style="137" customWidth="1"/>
    <col min="13571" max="13571" width="23.6640625" style="137" customWidth="1"/>
    <col min="13572" max="13572" width="35.88671875" style="137" customWidth="1"/>
    <col min="13573" max="13573" width="9.109375" style="137"/>
    <col min="13574" max="13574" width="23.6640625" style="137" customWidth="1"/>
    <col min="13575" max="13825" width="9.109375" style="137"/>
    <col min="13826" max="13826" width="31.88671875" style="137" customWidth="1"/>
    <col min="13827" max="13827" width="23.6640625" style="137" customWidth="1"/>
    <col min="13828" max="13828" width="35.88671875" style="137" customWidth="1"/>
    <col min="13829" max="13829" width="9.109375" style="137"/>
    <col min="13830" max="13830" width="23.6640625" style="137" customWidth="1"/>
    <col min="13831" max="14081" width="9.109375" style="137"/>
    <col min="14082" max="14082" width="31.88671875" style="137" customWidth="1"/>
    <col min="14083" max="14083" width="23.6640625" style="137" customWidth="1"/>
    <col min="14084" max="14084" width="35.88671875" style="137" customWidth="1"/>
    <col min="14085" max="14085" width="9.109375" style="137"/>
    <col min="14086" max="14086" width="23.6640625" style="137" customWidth="1"/>
    <col min="14087" max="14337" width="9.109375" style="137"/>
    <col min="14338" max="14338" width="31.88671875" style="137" customWidth="1"/>
    <col min="14339" max="14339" width="23.6640625" style="137" customWidth="1"/>
    <col min="14340" max="14340" width="35.88671875" style="137" customWidth="1"/>
    <col min="14341" max="14341" width="9.109375" style="137"/>
    <col min="14342" max="14342" width="23.6640625" style="137" customWidth="1"/>
    <col min="14343" max="14593" width="9.109375" style="137"/>
    <col min="14594" max="14594" width="31.88671875" style="137" customWidth="1"/>
    <col min="14595" max="14595" width="23.6640625" style="137" customWidth="1"/>
    <col min="14596" max="14596" width="35.88671875" style="137" customWidth="1"/>
    <col min="14597" max="14597" width="9.109375" style="137"/>
    <col min="14598" max="14598" width="23.6640625" style="137" customWidth="1"/>
    <col min="14599" max="14849" width="9.109375" style="137"/>
    <col min="14850" max="14850" width="31.88671875" style="137" customWidth="1"/>
    <col min="14851" max="14851" width="23.6640625" style="137" customWidth="1"/>
    <col min="14852" max="14852" width="35.88671875" style="137" customWidth="1"/>
    <col min="14853" max="14853" width="9.109375" style="137"/>
    <col min="14854" max="14854" width="23.6640625" style="137" customWidth="1"/>
    <col min="14855" max="15105" width="9.109375" style="137"/>
    <col min="15106" max="15106" width="31.88671875" style="137" customWidth="1"/>
    <col min="15107" max="15107" width="23.6640625" style="137" customWidth="1"/>
    <col min="15108" max="15108" width="35.88671875" style="137" customWidth="1"/>
    <col min="15109" max="15109" width="9.109375" style="137"/>
    <col min="15110" max="15110" width="23.6640625" style="137" customWidth="1"/>
    <col min="15111" max="15361" width="9.109375" style="137"/>
    <col min="15362" max="15362" width="31.88671875" style="137" customWidth="1"/>
    <col min="15363" max="15363" width="23.6640625" style="137" customWidth="1"/>
    <col min="15364" max="15364" width="35.88671875" style="137" customWidth="1"/>
    <col min="15365" max="15365" width="9.109375" style="137"/>
    <col min="15366" max="15366" width="23.6640625" style="137" customWidth="1"/>
    <col min="15367" max="15617" width="9.109375" style="137"/>
    <col min="15618" max="15618" width="31.88671875" style="137" customWidth="1"/>
    <col min="15619" max="15619" width="23.6640625" style="137" customWidth="1"/>
    <col min="15620" max="15620" width="35.88671875" style="137" customWidth="1"/>
    <col min="15621" max="15621" width="9.109375" style="137"/>
    <col min="15622" max="15622" width="23.6640625" style="137" customWidth="1"/>
    <col min="15623" max="15873" width="9.109375" style="137"/>
    <col min="15874" max="15874" width="31.88671875" style="137" customWidth="1"/>
    <col min="15875" max="15875" width="23.6640625" style="137" customWidth="1"/>
    <col min="15876" max="15876" width="35.88671875" style="137" customWidth="1"/>
    <col min="15877" max="15877" width="9.109375" style="137"/>
    <col min="15878" max="15878" width="23.6640625" style="137" customWidth="1"/>
    <col min="15879" max="16129" width="9.109375" style="137"/>
    <col min="16130" max="16130" width="31.88671875" style="137" customWidth="1"/>
    <col min="16131" max="16131" width="23.6640625" style="137" customWidth="1"/>
    <col min="16132" max="16132" width="35.88671875" style="137" customWidth="1"/>
    <col min="16133" max="16133" width="9.109375" style="137"/>
    <col min="16134" max="16134" width="23.6640625" style="137" customWidth="1"/>
    <col min="16135" max="16383" width="9.109375" style="137"/>
    <col min="16384" max="16384" width="9.109375" style="137" customWidth="1"/>
  </cols>
  <sheetData>
    <row r="1" spans="1:18" customFormat="1" ht="95.25" customHeight="1" x14ac:dyDescent="0.3">
      <c r="A1" s="217"/>
      <c r="B1" s="26" t="s">
        <v>9</v>
      </c>
      <c r="C1" s="218"/>
      <c r="D1" s="218"/>
      <c r="E1" s="26"/>
      <c r="F1" s="26"/>
      <c r="G1" s="26"/>
      <c r="H1" s="26"/>
      <c r="I1" s="26"/>
      <c r="J1" s="26"/>
      <c r="K1" s="26"/>
      <c r="L1" s="26"/>
      <c r="M1" s="26"/>
      <c r="N1" s="26"/>
      <c r="O1" s="26"/>
      <c r="P1" s="26"/>
      <c r="Q1" s="26"/>
      <c r="R1" s="26"/>
    </row>
    <row r="2" spans="1:18" customFormat="1" ht="34.5" customHeight="1" x14ac:dyDescent="0.3">
      <c r="A2" s="219"/>
      <c r="B2" s="219"/>
      <c r="C2" s="219"/>
      <c r="D2" s="219"/>
      <c r="E2" s="26"/>
      <c r="F2" s="26"/>
      <c r="G2" s="26"/>
      <c r="H2" s="26" t="s">
        <v>9</v>
      </c>
      <c r="I2" s="26"/>
      <c r="J2" s="26"/>
      <c r="K2" s="26"/>
      <c r="L2" s="26"/>
      <c r="M2" s="26"/>
      <c r="N2" s="26"/>
      <c r="O2" s="26"/>
      <c r="P2" s="26"/>
      <c r="Q2" s="26"/>
      <c r="R2" s="26"/>
    </row>
    <row r="3" spans="1:18" x14ac:dyDescent="0.25">
      <c r="A3" s="220"/>
      <c r="B3" s="220"/>
      <c r="C3" s="220"/>
      <c r="D3" s="220"/>
      <c r="E3" s="220"/>
      <c r="F3" s="144"/>
      <c r="G3" s="144"/>
      <c r="H3" s="144"/>
      <c r="I3" s="144"/>
      <c r="J3" s="144"/>
      <c r="K3" s="144"/>
      <c r="L3" s="144"/>
      <c r="M3" s="144"/>
      <c r="N3" s="144"/>
      <c r="O3" s="144"/>
      <c r="P3" s="144"/>
      <c r="Q3" s="144"/>
      <c r="R3" s="144"/>
    </row>
    <row r="4" spans="1:18" s="138" customFormat="1" ht="19.8" x14ac:dyDescent="0.2">
      <c r="A4" s="221"/>
      <c r="B4" s="661"/>
      <c r="C4" s="661"/>
      <c r="D4" s="661"/>
      <c r="E4" s="661"/>
      <c r="F4" s="222"/>
      <c r="G4" s="222"/>
      <c r="H4" s="222"/>
      <c r="I4" s="222"/>
      <c r="J4" s="222"/>
      <c r="K4" s="222"/>
      <c r="L4" s="222"/>
      <c r="M4" s="222"/>
      <c r="N4" s="222"/>
      <c r="O4" s="222"/>
      <c r="P4" s="222"/>
      <c r="Q4" s="222"/>
      <c r="R4" s="222"/>
    </row>
    <row r="5" spans="1:18" s="138" customFormat="1" ht="19.8" x14ac:dyDescent="0.3">
      <c r="A5" s="223"/>
      <c r="B5" s="195" t="s">
        <v>658</v>
      </c>
      <c r="C5" s="224"/>
      <c r="D5" s="224"/>
      <c r="E5" s="222"/>
      <c r="F5" s="225"/>
      <c r="G5" s="225"/>
      <c r="H5" s="225"/>
      <c r="I5" s="225"/>
      <c r="J5" s="225"/>
      <c r="K5" s="225"/>
      <c r="L5" s="225"/>
      <c r="M5" s="222"/>
      <c r="N5" s="222"/>
      <c r="O5" s="222"/>
      <c r="P5" s="222"/>
      <c r="Q5" s="222"/>
      <c r="R5" s="222"/>
    </row>
    <row r="6" spans="1:18" s="138" customFormat="1" ht="11.85" customHeight="1" x14ac:dyDescent="0.3">
      <c r="A6" s="223"/>
      <c r="B6" s="224"/>
      <c r="C6" s="224"/>
      <c r="D6" s="224"/>
      <c r="E6" s="222"/>
      <c r="F6" s="225"/>
      <c r="G6" s="225"/>
      <c r="H6" s="225"/>
      <c r="I6" s="225"/>
      <c r="J6" s="225"/>
      <c r="K6" s="225"/>
      <c r="L6" s="225"/>
      <c r="M6" s="222"/>
      <c r="N6" s="222"/>
      <c r="O6" s="222"/>
      <c r="P6" s="222"/>
      <c r="Q6" s="222"/>
      <c r="R6" s="222"/>
    </row>
    <row r="7" spans="1:18" ht="16.2" x14ac:dyDescent="0.25">
      <c r="A7" s="193"/>
      <c r="B7" s="514" t="s">
        <v>1518</v>
      </c>
      <c r="C7" s="227"/>
      <c r="D7" s="226"/>
      <c r="E7" s="193"/>
      <c r="F7" s="144"/>
      <c r="G7" s="144"/>
      <c r="H7" s="144"/>
      <c r="I7" s="144"/>
      <c r="J7" s="144"/>
      <c r="K7" s="144"/>
      <c r="L7" s="144"/>
      <c r="M7" s="144"/>
      <c r="N7" s="144"/>
      <c r="O7" s="144"/>
      <c r="P7" s="144"/>
      <c r="Q7" s="144"/>
      <c r="R7" s="144"/>
    </row>
    <row r="8" spans="1:18" s="139" customFormat="1" ht="16.2" x14ac:dyDescent="0.3">
      <c r="A8" s="193"/>
      <c r="B8" s="226"/>
      <c r="C8" s="228"/>
      <c r="D8" s="229"/>
      <c r="E8" s="193"/>
      <c r="F8" s="226"/>
      <c r="G8" s="193"/>
      <c r="H8" s="193"/>
      <c r="I8" s="193"/>
      <c r="J8" s="193"/>
      <c r="K8" s="193"/>
      <c r="L8" s="193"/>
      <c r="M8" s="193"/>
      <c r="N8" s="193"/>
      <c r="O8" s="193"/>
      <c r="P8" s="193"/>
      <c r="Q8" s="193"/>
      <c r="R8" s="193"/>
    </row>
    <row r="9" spans="1:18" s="139" customFormat="1" ht="16.2" x14ac:dyDescent="0.3">
      <c r="A9" s="193"/>
      <c r="B9" s="229"/>
      <c r="C9" s="228"/>
      <c r="D9" s="229"/>
      <c r="E9" s="193"/>
      <c r="F9" s="170"/>
      <c r="G9" s="193"/>
      <c r="H9" s="193"/>
      <c r="I9" s="193"/>
      <c r="J9" s="193"/>
      <c r="K9" s="193"/>
      <c r="L9" s="193"/>
      <c r="M9" s="193"/>
      <c r="N9" s="193"/>
      <c r="O9" s="193"/>
      <c r="P9" s="193"/>
      <c r="Q9" s="193"/>
      <c r="R9" s="193"/>
    </row>
    <row r="10" spans="1:18" s="139" customFormat="1" ht="17.399999999999999" x14ac:dyDescent="0.3">
      <c r="A10" s="193"/>
      <c r="B10" s="226"/>
      <c r="C10" s="230"/>
      <c r="D10" s="229"/>
      <c r="E10" s="193"/>
      <c r="F10" s="170"/>
      <c r="G10" s="193"/>
      <c r="H10" s="193"/>
      <c r="I10" s="193"/>
      <c r="J10" s="193"/>
      <c r="K10" s="193"/>
      <c r="L10" s="193"/>
      <c r="M10" s="193"/>
      <c r="N10" s="193"/>
      <c r="O10" s="193"/>
      <c r="P10" s="193"/>
      <c r="Q10" s="193"/>
      <c r="R10" s="193"/>
    </row>
    <row r="11" spans="1:18" s="139" customFormat="1" ht="17.399999999999999" x14ac:dyDescent="0.3">
      <c r="A11" s="193"/>
      <c r="B11" s="527" t="s">
        <v>1552</v>
      </c>
      <c r="C11" s="528"/>
      <c r="D11" s="229"/>
      <c r="E11" s="193"/>
      <c r="F11" s="170"/>
      <c r="G11" s="193"/>
      <c r="H11" s="193"/>
      <c r="I11" s="193"/>
      <c r="J11" s="193"/>
      <c r="K11" s="193"/>
      <c r="L11" s="193"/>
      <c r="M11" s="193"/>
      <c r="N11" s="193"/>
      <c r="O11" s="193"/>
      <c r="P11" s="193"/>
      <c r="Q11" s="193"/>
      <c r="R11" s="193"/>
    </row>
    <row r="12" spans="1:18" s="139" customFormat="1" ht="13.5" customHeight="1" x14ac:dyDescent="0.3">
      <c r="A12" s="144"/>
      <c r="B12" s="231"/>
      <c r="C12" s="231"/>
      <c r="D12" s="231"/>
      <c r="E12" s="231"/>
      <c r="F12" s="170"/>
      <c r="G12" s="193"/>
      <c r="H12" s="193"/>
      <c r="I12" s="193"/>
      <c r="J12" s="193"/>
      <c r="K12" s="193"/>
      <c r="L12" s="193"/>
      <c r="M12" s="193"/>
      <c r="N12" s="193"/>
      <c r="O12" s="193"/>
      <c r="P12" s="193"/>
      <c r="Q12" s="193"/>
      <c r="R12" s="193"/>
    </row>
    <row r="13" spans="1:18" s="139" customFormat="1" ht="9.75" customHeight="1" x14ac:dyDescent="0.3">
      <c r="A13" s="144"/>
      <c r="B13" s="231"/>
      <c r="C13" s="231"/>
      <c r="D13" s="231"/>
      <c r="E13" s="231"/>
      <c r="F13" s="170"/>
      <c r="G13" s="193"/>
      <c r="H13" s="193"/>
      <c r="I13" s="193"/>
      <c r="J13" s="193"/>
      <c r="K13" s="193"/>
      <c r="L13" s="193"/>
      <c r="M13" s="193"/>
      <c r="N13" s="193"/>
      <c r="O13" s="193"/>
      <c r="P13" s="193"/>
      <c r="Q13" s="193"/>
      <c r="R13" s="193"/>
    </row>
    <row r="14" spans="1:18" s="139" customFormat="1" ht="17.25" customHeight="1" x14ac:dyDescent="0.3">
      <c r="A14" s="140"/>
      <c r="B14" s="232" t="s">
        <v>520</v>
      </c>
      <c r="C14" s="233"/>
      <c r="D14" s="233"/>
      <c r="E14" s="234"/>
      <c r="F14" s="170"/>
      <c r="G14" s="193"/>
      <c r="H14" s="193"/>
      <c r="I14" s="193"/>
      <c r="J14" s="193"/>
      <c r="K14" s="193"/>
      <c r="L14" s="193"/>
      <c r="M14" s="193"/>
      <c r="N14" s="193"/>
      <c r="O14" s="193"/>
      <c r="P14" s="193"/>
      <c r="Q14" s="193"/>
      <c r="R14" s="193"/>
    </row>
    <row r="15" spans="1:18" ht="14.4" x14ac:dyDescent="0.3">
      <c r="A15" s="193"/>
      <c r="B15" s="221" t="s">
        <v>521</v>
      </c>
      <c r="C15" s="221" t="s">
        <v>244</v>
      </c>
      <c r="D15" s="221" t="s">
        <v>522</v>
      </c>
      <c r="E15" s="193"/>
      <c r="F15" s="170"/>
      <c r="G15" s="144"/>
      <c r="H15" s="144"/>
      <c r="I15" s="144"/>
      <c r="J15" s="144"/>
      <c r="K15" s="144"/>
      <c r="L15" s="144"/>
      <c r="M15" s="144"/>
      <c r="N15" s="144"/>
      <c r="O15" s="144"/>
      <c r="P15" s="144"/>
      <c r="Q15" s="144"/>
      <c r="R15" s="144"/>
    </row>
    <row r="16" spans="1:18" s="139" customFormat="1" ht="14.25" customHeight="1" x14ac:dyDescent="0.3">
      <c r="A16" s="193"/>
      <c r="B16" s="529" t="s">
        <v>1519</v>
      </c>
      <c r="C16" s="530">
        <v>44965</v>
      </c>
      <c r="D16" s="662" t="s">
        <v>1771</v>
      </c>
      <c r="E16" s="663"/>
      <c r="F16" s="170"/>
      <c r="G16" s="193"/>
      <c r="H16" s="193"/>
      <c r="I16" s="193"/>
      <c r="J16" s="193"/>
      <c r="K16" s="193"/>
      <c r="L16" s="193"/>
      <c r="M16" s="193"/>
      <c r="N16" s="193"/>
      <c r="O16" s="193"/>
      <c r="P16" s="193"/>
      <c r="Q16" s="193"/>
      <c r="R16" s="193"/>
    </row>
    <row r="17" spans="1:18" s="139" customFormat="1" ht="14.25" customHeight="1" x14ac:dyDescent="0.3">
      <c r="A17" s="193"/>
      <c r="B17" s="529" t="s">
        <v>1770</v>
      </c>
      <c r="C17" s="530">
        <v>44620</v>
      </c>
      <c r="D17" s="662"/>
      <c r="E17" s="663"/>
      <c r="F17" s="170"/>
      <c r="G17" s="193"/>
      <c r="H17" s="193"/>
      <c r="I17" s="193"/>
      <c r="J17" s="193"/>
      <c r="K17" s="193"/>
      <c r="L17" s="193"/>
      <c r="M17" s="193"/>
      <c r="N17" s="193"/>
      <c r="O17" s="193"/>
      <c r="P17" s="193"/>
      <c r="Q17" s="193"/>
      <c r="R17" s="193"/>
    </row>
    <row r="18" spans="1:18" s="139" customFormat="1" ht="14.4" x14ac:dyDescent="0.3">
      <c r="A18" s="144"/>
      <c r="B18" s="529">
        <v>3</v>
      </c>
      <c r="C18" s="530">
        <v>44309</v>
      </c>
      <c r="D18" s="662"/>
      <c r="E18" s="663"/>
      <c r="F18" s="170"/>
      <c r="G18" s="193"/>
      <c r="H18" s="193"/>
      <c r="I18" s="193"/>
      <c r="J18" s="193"/>
      <c r="K18" s="193"/>
      <c r="L18" s="193"/>
      <c r="M18" s="193"/>
      <c r="N18" s="193"/>
      <c r="O18" s="193"/>
      <c r="P18" s="193"/>
      <c r="Q18" s="193"/>
      <c r="R18" s="193"/>
    </row>
    <row r="19" spans="1:18" s="139" customFormat="1" ht="14.4" x14ac:dyDescent="0.3">
      <c r="A19" s="144"/>
      <c r="B19" s="529">
        <v>2.2999999999999998</v>
      </c>
      <c r="C19" s="530">
        <v>44118</v>
      </c>
      <c r="D19" s="662"/>
      <c r="E19" s="663"/>
      <c r="F19" s="170"/>
      <c r="G19" s="193"/>
      <c r="H19" s="193"/>
      <c r="I19" s="193"/>
      <c r="J19" s="193"/>
      <c r="K19" s="193"/>
      <c r="L19" s="193"/>
      <c r="M19" s="193"/>
      <c r="N19" s="193"/>
      <c r="O19" s="193"/>
      <c r="P19" s="193"/>
      <c r="Q19" s="193"/>
      <c r="R19" s="193"/>
    </row>
    <row r="20" spans="1:18" s="139" customFormat="1" ht="14.25" customHeight="1" x14ac:dyDescent="0.3">
      <c r="A20" s="193"/>
      <c r="B20" s="529">
        <v>2.2000000000000002</v>
      </c>
      <c r="C20" s="530">
        <v>44054</v>
      </c>
      <c r="D20" s="662"/>
      <c r="E20" s="663"/>
      <c r="F20" s="170"/>
      <c r="G20" s="193"/>
      <c r="H20" s="193"/>
      <c r="I20" s="193"/>
      <c r="J20" s="193"/>
      <c r="K20" s="193"/>
      <c r="L20" s="193"/>
      <c r="M20" s="193"/>
      <c r="N20" s="193"/>
      <c r="O20" s="193"/>
      <c r="P20" s="193"/>
      <c r="Q20" s="193"/>
      <c r="R20" s="193"/>
    </row>
    <row r="21" spans="1:18" s="139" customFormat="1" ht="14.4" x14ac:dyDescent="0.3">
      <c r="A21" s="144"/>
      <c r="B21" s="529">
        <v>2.1</v>
      </c>
      <c r="C21" s="530">
        <v>44015</v>
      </c>
      <c r="D21" s="662"/>
      <c r="E21" s="663"/>
      <c r="F21" s="170"/>
      <c r="G21" s="193"/>
      <c r="H21" s="193"/>
      <c r="I21" s="193"/>
      <c r="J21" s="193"/>
      <c r="K21" s="193"/>
      <c r="L21" s="193"/>
      <c r="M21" s="193"/>
      <c r="N21" s="193"/>
      <c r="O21" s="193"/>
      <c r="P21" s="193"/>
      <c r="Q21" s="193"/>
      <c r="R21" s="193"/>
    </row>
    <row r="22" spans="1:18" s="139" customFormat="1" ht="14.4" x14ac:dyDescent="0.3">
      <c r="A22" s="144"/>
      <c r="B22" s="529">
        <v>2</v>
      </c>
      <c r="C22" s="530">
        <v>43993</v>
      </c>
      <c r="D22" s="662"/>
      <c r="E22" s="663"/>
      <c r="F22" s="170"/>
      <c r="G22" s="193"/>
      <c r="H22" s="193"/>
      <c r="I22" s="193"/>
      <c r="J22" s="193"/>
      <c r="K22" s="193"/>
      <c r="L22" s="193"/>
      <c r="M22" s="193"/>
      <c r="N22" s="193"/>
      <c r="O22" s="193"/>
      <c r="P22" s="193"/>
      <c r="Q22" s="193"/>
      <c r="R22" s="193"/>
    </row>
    <row r="23" spans="1:18" s="139" customFormat="1" ht="14.4" x14ac:dyDescent="0.3">
      <c r="A23" s="144"/>
      <c r="B23" s="529">
        <v>1</v>
      </c>
      <c r="C23" s="530">
        <v>43936</v>
      </c>
      <c r="D23" s="662"/>
      <c r="E23" s="663"/>
      <c r="F23" s="170"/>
      <c r="G23" s="193"/>
      <c r="H23" s="193"/>
      <c r="I23" s="193"/>
      <c r="J23" s="193"/>
      <c r="K23" s="193"/>
      <c r="L23" s="193"/>
      <c r="M23" s="193"/>
      <c r="N23" s="193"/>
      <c r="O23" s="193"/>
      <c r="P23" s="193"/>
      <c r="Q23" s="193"/>
      <c r="R23" s="193"/>
    </row>
    <row r="24" spans="1:18" s="143" customFormat="1" ht="22.5" customHeight="1" x14ac:dyDescent="0.3">
      <c r="A24" s="141"/>
      <c r="B24" s="660" t="s">
        <v>523</v>
      </c>
      <c r="C24" s="660"/>
      <c r="D24" s="660"/>
      <c r="E24" s="142"/>
      <c r="F24" s="235"/>
      <c r="G24" s="236"/>
      <c r="H24" s="236"/>
      <c r="I24" s="236"/>
      <c r="J24" s="236"/>
      <c r="K24" s="236"/>
      <c r="L24" s="236"/>
      <c r="M24" s="236"/>
      <c r="N24" s="236"/>
      <c r="O24" s="236"/>
      <c r="P24" s="236"/>
      <c r="Q24" s="236"/>
      <c r="R24" s="236"/>
    </row>
    <row r="25" spans="1:18" s="139" customFormat="1" ht="30" customHeight="1" x14ac:dyDescent="0.3">
      <c r="A25" s="144"/>
      <c r="B25" s="664" t="s">
        <v>552</v>
      </c>
      <c r="C25" s="664"/>
      <c r="D25" s="664"/>
      <c r="E25" s="145"/>
      <c r="F25" s="170"/>
      <c r="G25" s="193"/>
      <c r="H25" s="193"/>
      <c r="I25" s="193"/>
      <c r="J25" s="193"/>
      <c r="K25" s="193"/>
      <c r="L25" s="193"/>
      <c r="M25" s="193"/>
      <c r="N25" s="193"/>
      <c r="O25" s="193"/>
      <c r="P25" s="193"/>
      <c r="Q25" s="193"/>
      <c r="R25" s="193"/>
    </row>
    <row r="26" spans="1:18" s="139" customFormat="1" ht="17.25" customHeight="1" x14ac:dyDescent="0.3">
      <c r="A26" s="144"/>
      <c r="B26" s="665"/>
      <c r="C26" s="665"/>
      <c r="D26" s="665"/>
      <c r="E26" s="145"/>
      <c r="F26" s="170"/>
      <c r="G26" s="193"/>
      <c r="H26" s="193"/>
      <c r="I26" s="193"/>
      <c r="J26" s="193"/>
      <c r="K26" s="193"/>
      <c r="L26" s="193"/>
      <c r="M26" s="193"/>
      <c r="N26" s="193"/>
      <c r="O26" s="193"/>
      <c r="P26" s="193"/>
      <c r="Q26" s="193"/>
      <c r="R26" s="193"/>
    </row>
    <row r="27" spans="1:18" s="139" customFormat="1" ht="16.5" customHeight="1" x14ac:dyDescent="0.25">
      <c r="A27" s="144"/>
      <c r="B27" s="660" t="s">
        <v>524</v>
      </c>
      <c r="C27" s="660"/>
      <c r="D27" s="660"/>
      <c r="E27" s="145"/>
      <c r="F27" s="193"/>
      <c r="G27" s="193"/>
      <c r="H27" s="193"/>
      <c r="I27" s="193"/>
      <c r="J27" s="193"/>
      <c r="K27" s="193"/>
      <c r="L27" s="193"/>
      <c r="M27" s="193"/>
      <c r="N27" s="193"/>
      <c r="O27" s="193"/>
      <c r="P27" s="193"/>
      <c r="Q27" s="193"/>
      <c r="R27" s="193"/>
    </row>
    <row r="28" spans="1:18" s="139" customFormat="1" ht="45" customHeight="1" x14ac:dyDescent="0.25">
      <c r="A28" s="144"/>
      <c r="B28" s="665" t="s">
        <v>525</v>
      </c>
      <c r="C28" s="665"/>
      <c r="D28" s="665"/>
      <c r="E28" s="145"/>
      <c r="F28" s="193"/>
      <c r="G28" s="193"/>
      <c r="H28" s="193"/>
      <c r="I28" s="193"/>
      <c r="J28" s="193"/>
      <c r="K28" s="193"/>
      <c r="L28" s="193"/>
      <c r="M28" s="193"/>
      <c r="N28" s="193"/>
      <c r="O28" s="193"/>
      <c r="P28" s="193"/>
      <c r="Q28" s="193"/>
      <c r="R28" s="193"/>
    </row>
    <row r="29" spans="1:18" ht="24.75" customHeight="1" x14ac:dyDescent="0.25">
      <c r="A29" s="144"/>
      <c r="B29" s="660" t="s">
        <v>526</v>
      </c>
      <c r="C29" s="660"/>
      <c r="D29" s="660"/>
      <c r="E29" s="145"/>
      <c r="F29" s="144"/>
      <c r="G29" s="144"/>
      <c r="H29" s="144"/>
      <c r="I29" s="144"/>
      <c r="J29" s="144"/>
      <c r="K29" s="144"/>
      <c r="L29" s="144"/>
      <c r="M29" s="144"/>
      <c r="N29" s="144"/>
      <c r="O29" s="144"/>
      <c r="P29" s="144"/>
      <c r="Q29" s="144"/>
      <c r="R29" s="144"/>
    </row>
    <row r="30" spans="1:18" ht="22.35" customHeight="1" x14ac:dyDescent="0.25">
      <c r="A30" s="144"/>
      <c r="B30" s="666" t="s">
        <v>527</v>
      </c>
      <c r="C30" s="666"/>
      <c r="D30" s="666"/>
      <c r="E30" s="145"/>
      <c r="F30" s="144"/>
      <c r="G30" s="144"/>
      <c r="H30" s="144"/>
      <c r="I30" s="144"/>
      <c r="J30" s="144"/>
      <c r="K30" s="144"/>
      <c r="L30" s="144"/>
      <c r="M30" s="144"/>
      <c r="N30" s="144"/>
      <c r="O30" s="144"/>
      <c r="P30" s="144"/>
      <c r="Q30" s="144"/>
      <c r="R30" s="144"/>
    </row>
    <row r="31" spans="1:18" ht="22.5" customHeight="1" x14ac:dyDescent="0.25">
      <c r="A31" s="144"/>
      <c r="B31" s="667" t="s">
        <v>1612</v>
      </c>
      <c r="C31" s="667"/>
      <c r="D31" s="667"/>
      <c r="E31" s="145"/>
      <c r="F31" s="144"/>
      <c r="G31" s="144"/>
      <c r="H31" s="144"/>
      <c r="I31" s="144"/>
      <c r="J31" s="144"/>
      <c r="K31" s="144"/>
      <c r="L31" s="144"/>
      <c r="M31" s="144"/>
      <c r="N31" s="144"/>
      <c r="O31" s="144"/>
      <c r="P31" s="144"/>
      <c r="Q31" s="144"/>
      <c r="R31" s="144"/>
    </row>
    <row r="32" spans="1:18" ht="45.6" customHeight="1" x14ac:dyDescent="0.25">
      <c r="B32" s="665" t="s">
        <v>528</v>
      </c>
      <c r="C32" s="665"/>
      <c r="D32" s="665"/>
      <c r="F32" s="144"/>
      <c r="G32" s="144"/>
      <c r="H32" s="144"/>
      <c r="I32" s="144"/>
      <c r="J32" s="144"/>
      <c r="K32" s="144"/>
      <c r="L32" s="144"/>
      <c r="M32" s="144"/>
      <c r="N32" s="144"/>
      <c r="O32" s="144"/>
      <c r="P32" s="144"/>
      <c r="Q32" s="144"/>
      <c r="R32" s="144"/>
    </row>
    <row r="33" spans="1:18" x14ac:dyDescent="0.25">
      <c r="A33" s="144"/>
      <c r="B33" s="145"/>
      <c r="C33" s="145"/>
      <c r="D33" s="145"/>
      <c r="E33" s="144"/>
      <c r="F33" s="144"/>
      <c r="G33" s="144"/>
      <c r="H33" s="144"/>
      <c r="I33" s="144"/>
      <c r="J33" s="144"/>
      <c r="K33" s="144"/>
      <c r="L33" s="144"/>
      <c r="M33" s="144"/>
      <c r="N33" s="144"/>
      <c r="O33" s="144"/>
      <c r="P33" s="144"/>
      <c r="Q33" s="144"/>
      <c r="R33" s="144"/>
    </row>
    <row r="34" spans="1:18" x14ac:dyDescent="0.25">
      <c r="A34" s="144"/>
      <c r="B34" s="145"/>
      <c r="C34" s="145"/>
      <c r="D34" s="145"/>
      <c r="E34" s="144"/>
      <c r="F34" s="144"/>
      <c r="G34" s="144"/>
      <c r="H34" s="144"/>
      <c r="I34" s="144"/>
      <c r="J34" s="144"/>
      <c r="K34" s="144"/>
      <c r="L34" s="144"/>
      <c r="M34" s="144"/>
      <c r="N34" s="144"/>
      <c r="O34" s="144"/>
      <c r="P34" s="144"/>
      <c r="Q34" s="144"/>
      <c r="R34" s="144"/>
    </row>
    <row r="35" spans="1:18" x14ac:dyDescent="0.25">
      <c r="A35" s="144"/>
      <c r="B35" s="145"/>
      <c r="C35" s="145"/>
      <c r="D35" s="145"/>
      <c r="E35" s="144"/>
      <c r="F35" s="144"/>
      <c r="G35" s="144"/>
      <c r="H35" s="144"/>
      <c r="I35" s="144"/>
      <c r="J35" s="144"/>
      <c r="K35" s="144"/>
      <c r="L35" s="144"/>
      <c r="M35" s="144"/>
      <c r="N35" s="144"/>
      <c r="O35" s="144"/>
      <c r="P35" s="144"/>
      <c r="Q35" s="144"/>
      <c r="R35" s="144"/>
    </row>
    <row r="36" spans="1:18" x14ac:dyDescent="0.25">
      <c r="A36" s="144"/>
      <c r="B36" s="145"/>
      <c r="C36" s="145"/>
      <c r="D36" s="145"/>
      <c r="E36" s="144"/>
      <c r="F36" s="144"/>
      <c r="G36" s="144"/>
      <c r="H36" s="144"/>
      <c r="I36" s="144"/>
      <c r="J36" s="144"/>
      <c r="K36" s="144"/>
      <c r="L36" s="144"/>
      <c r="M36" s="144"/>
      <c r="N36" s="144"/>
      <c r="O36" s="144"/>
      <c r="P36" s="144"/>
      <c r="Q36" s="144"/>
      <c r="R36" s="144"/>
    </row>
    <row r="37" spans="1:18" x14ac:dyDescent="0.25">
      <c r="A37" s="144"/>
      <c r="B37" s="145"/>
      <c r="C37" s="145"/>
      <c r="D37" s="145"/>
      <c r="E37" s="144"/>
      <c r="F37" s="144"/>
      <c r="G37" s="144"/>
      <c r="H37" s="144"/>
      <c r="I37" s="144"/>
      <c r="J37" s="144"/>
      <c r="K37" s="144"/>
      <c r="L37" s="144"/>
      <c r="M37" s="144"/>
      <c r="N37" s="144"/>
      <c r="O37" s="144"/>
      <c r="P37" s="144"/>
      <c r="Q37" s="144"/>
      <c r="R37" s="144"/>
    </row>
    <row r="38" spans="1:18" x14ac:dyDescent="0.25">
      <c r="A38" s="144"/>
      <c r="B38" s="145"/>
      <c r="C38" s="145"/>
      <c r="D38" s="145"/>
      <c r="E38" s="144"/>
      <c r="F38" s="144"/>
      <c r="G38" s="144"/>
      <c r="H38" s="144"/>
      <c r="I38" s="144"/>
      <c r="J38" s="144"/>
      <c r="K38" s="144"/>
      <c r="L38" s="144"/>
      <c r="M38" s="144"/>
      <c r="N38" s="144"/>
      <c r="O38" s="144"/>
      <c r="P38" s="144"/>
      <c r="Q38" s="144"/>
      <c r="R38" s="144"/>
    </row>
    <row r="39" spans="1:18" x14ac:dyDescent="0.25">
      <c r="A39" s="144"/>
      <c r="B39" s="145"/>
      <c r="C39" s="145"/>
      <c r="D39" s="145"/>
      <c r="E39" s="144"/>
      <c r="F39" s="144"/>
      <c r="G39" s="144"/>
      <c r="H39" s="144"/>
      <c r="I39" s="144"/>
      <c r="J39" s="144"/>
      <c r="K39" s="144"/>
      <c r="L39" s="144"/>
      <c r="M39" s="144"/>
      <c r="N39" s="144"/>
      <c r="O39" s="144"/>
      <c r="P39" s="144"/>
      <c r="Q39" s="144"/>
      <c r="R39" s="144"/>
    </row>
    <row r="40" spans="1:18" x14ac:dyDescent="0.25">
      <c r="A40" s="144"/>
      <c r="B40" s="145"/>
      <c r="C40" s="145"/>
      <c r="D40" s="145"/>
      <c r="E40" s="144"/>
      <c r="F40" s="144"/>
      <c r="G40" s="144"/>
      <c r="H40" s="144"/>
      <c r="I40" s="144"/>
      <c r="J40" s="144"/>
      <c r="K40" s="144"/>
      <c r="L40" s="144"/>
      <c r="M40" s="144"/>
      <c r="N40" s="144"/>
      <c r="O40" s="144"/>
      <c r="P40" s="144"/>
      <c r="Q40" s="144"/>
    </row>
    <row r="41" spans="1:18" x14ac:dyDescent="0.25">
      <c r="A41" s="144"/>
      <c r="B41" s="145"/>
      <c r="C41" s="145"/>
      <c r="D41" s="145"/>
      <c r="E41" s="144"/>
      <c r="F41" s="144"/>
      <c r="G41" s="144"/>
      <c r="H41" s="144"/>
      <c r="I41" s="144"/>
      <c r="J41" s="144"/>
      <c r="K41" s="144"/>
      <c r="L41" s="144"/>
      <c r="M41" s="144"/>
      <c r="N41" s="144"/>
      <c r="O41" s="144"/>
      <c r="P41" s="144"/>
      <c r="Q41" s="144"/>
    </row>
    <row r="42" spans="1:18" x14ac:dyDescent="0.25">
      <c r="A42" s="144"/>
      <c r="B42" s="145"/>
      <c r="C42" s="145"/>
      <c r="D42" s="145"/>
      <c r="E42" s="144"/>
      <c r="F42" s="144"/>
      <c r="G42" s="144"/>
      <c r="H42" s="144"/>
      <c r="I42" s="144"/>
      <c r="J42" s="144"/>
      <c r="K42" s="144"/>
      <c r="L42" s="144"/>
      <c r="M42" s="144"/>
      <c r="N42" s="144"/>
      <c r="O42" s="144"/>
      <c r="P42" s="144"/>
      <c r="Q42" s="144"/>
    </row>
    <row r="43" spans="1:18" x14ac:dyDescent="0.25">
      <c r="A43" s="144"/>
      <c r="B43" s="145"/>
      <c r="C43" s="145"/>
      <c r="D43" s="145"/>
      <c r="E43" s="144"/>
      <c r="F43" s="144"/>
      <c r="G43" s="144"/>
      <c r="H43" s="144"/>
      <c r="I43" s="144"/>
      <c r="J43" s="144"/>
      <c r="K43" s="144"/>
      <c r="L43" s="144"/>
      <c r="M43" s="144"/>
      <c r="N43" s="144"/>
      <c r="O43" s="144"/>
      <c r="P43" s="144"/>
      <c r="Q43" s="144"/>
    </row>
    <row r="44" spans="1:18" x14ac:dyDescent="0.25">
      <c r="A44" s="144"/>
      <c r="B44" s="144"/>
      <c r="C44" s="144"/>
      <c r="D44" s="144"/>
      <c r="E44" s="144"/>
      <c r="F44" s="144"/>
      <c r="G44" s="144"/>
      <c r="H44" s="144"/>
      <c r="I44" s="144"/>
      <c r="J44" s="144"/>
      <c r="K44" s="144"/>
      <c r="L44" s="144"/>
      <c r="M44" s="144"/>
      <c r="N44" s="144"/>
      <c r="O44" s="144"/>
      <c r="P44" s="144"/>
      <c r="Q44" s="144"/>
    </row>
    <row r="45" spans="1:18" x14ac:dyDescent="0.25">
      <c r="A45" s="144"/>
      <c r="B45" s="144"/>
      <c r="C45" s="144"/>
      <c r="D45" s="144"/>
      <c r="E45" s="144"/>
      <c r="F45" s="144"/>
      <c r="G45" s="144"/>
      <c r="H45" s="144"/>
      <c r="I45" s="144"/>
      <c r="J45" s="144"/>
      <c r="K45" s="144"/>
      <c r="L45" s="144"/>
      <c r="M45" s="144"/>
      <c r="N45" s="144"/>
      <c r="O45" s="144"/>
      <c r="P45" s="144"/>
      <c r="Q45" s="144"/>
    </row>
    <row r="46" spans="1:18" x14ac:dyDescent="0.25">
      <c r="A46" s="144"/>
      <c r="B46" s="144"/>
      <c r="C46" s="144"/>
      <c r="D46" s="144"/>
      <c r="E46" s="144"/>
      <c r="F46" s="144"/>
      <c r="G46" s="144"/>
      <c r="H46" s="144"/>
      <c r="I46" s="144"/>
      <c r="J46" s="144"/>
      <c r="K46" s="144"/>
      <c r="L46" s="144"/>
      <c r="M46" s="144"/>
      <c r="N46" s="144"/>
      <c r="O46" s="144"/>
      <c r="P46" s="144"/>
      <c r="Q46" s="144"/>
    </row>
    <row r="47" spans="1:18" x14ac:dyDescent="0.25">
      <c r="A47" s="144"/>
      <c r="B47" s="144"/>
      <c r="C47" s="144"/>
      <c r="D47" s="144"/>
      <c r="E47" s="144"/>
      <c r="F47" s="144"/>
      <c r="G47" s="144"/>
      <c r="H47" s="144"/>
      <c r="I47" s="144"/>
      <c r="J47" s="144"/>
      <c r="K47" s="144"/>
      <c r="L47" s="144"/>
      <c r="M47" s="144"/>
      <c r="N47" s="144"/>
      <c r="O47" s="144"/>
      <c r="P47" s="144"/>
      <c r="Q47" s="144"/>
    </row>
    <row r="48" spans="1:18" x14ac:dyDescent="0.25">
      <c r="A48" s="144"/>
      <c r="B48" s="144"/>
      <c r="C48" s="144"/>
      <c r="D48" s="144"/>
      <c r="E48" s="144"/>
      <c r="F48" s="144"/>
      <c r="G48" s="144"/>
      <c r="H48" s="144"/>
      <c r="I48" s="144"/>
      <c r="J48" s="144"/>
      <c r="K48" s="144"/>
      <c r="L48" s="144"/>
      <c r="M48" s="144"/>
      <c r="N48" s="144"/>
      <c r="O48" s="144"/>
      <c r="P48" s="144"/>
      <c r="Q48" s="144"/>
    </row>
    <row r="49" spans="1:17" x14ac:dyDescent="0.25">
      <c r="A49" s="144"/>
      <c r="B49" s="144"/>
      <c r="C49" s="144"/>
      <c r="D49" s="144"/>
      <c r="E49" s="144"/>
      <c r="F49" s="144"/>
      <c r="G49" s="144"/>
      <c r="H49" s="144"/>
      <c r="I49" s="144"/>
      <c r="J49" s="144"/>
      <c r="K49" s="144"/>
      <c r="L49" s="144"/>
      <c r="M49" s="144"/>
      <c r="N49" s="144"/>
      <c r="O49" s="144"/>
      <c r="P49" s="144"/>
      <c r="Q49" s="144"/>
    </row>
    <row r="50" spans="1:17" x14ac:dyDescent="0.25">
      <c r="A50" s="144"/>
      <c r="B50" s="144"/>
      <c r="C50" s="144"/>
      <c r="D50" s="144"/>
      <c r="E50" s="144"/>
      <c r="F50" s="144"/>
      <c r="G50" s="144"/>
      <c r="H50" s="144"/>
      <c r="I50" s="144"/>
      <c r="J50" s="144"/>
      <c r="K50" s="144"/>
      <c r="L50" s="144"/>
      <c r="M50" s="144"/>
      <c r="N50" s="144"/>
      <c r="O50" s="144"/>
      <c r="P50" s="144"/>
      <c r="Q50" s="144"/>
    </row>
    <row r="51" spans="1:17" x14ac:dyDescent="0.25">
      <c r="A51" s="144"/>
      <c r="B51" s="144"/>
      <c r="C51" s="144"/>
      <c r="D51" s="144"/>
      <c r="E51" s="144"/>
      <c r="F51" s="144"/>
      <c r="G51" s="144"/>
      <c r="H51" s="144"/>
      <c r="I51" s="144"/>
      <c r="J51" s="144"/>
      <c r="K51" s="144"/>
      <c r="L51" s="144"/>
      <c r="M51" s="144"/>
      <c r="N51" s="144"/>
      <c r="O51" s="144"/>
      <c r="P51" s="144"/>
      <c r="Q51" s="144"/>
    </row>
    <row r="52" spans="1:17" x14ac:dyDescent="0.25">
      <c r="A52" s="144"/>
      <c r="B52" s="144"/>
      <c r="C52" s="144"/>
      <c r="D52" s="144"/>
      <c r="E52" s="144"/>
      <c r="F52" s="144"/>
      <c r="G52" s="144"/>
      <c r="H52" s="144"/>
      <c r="I52" s="144"/>
      <c r="J52" s="144"/>
      <c r="K52" s="144"/>
      <c r="L52" s="144"/>
      <c r="M52" s="144"/>
      <c r="N52" s="144"/>
      <c r="O52" s="144"/>
      <c r="P52" s="144"/>
      <c r="Q52" s="144"/>
    </row>
    <row r="53" spans="1:17" x14ac:dyDescent="0.25">
      <c r="A53" s="144"/>
      <c r="B53" s="144"/>
      <c r="C53" s="144"/>
      <c r="D53" s="144"/>
      <c r="E53" s="144"/>
      <c r="F53" s="144"/>
      <c r="G53" s="144"/>
      <c r="H53" s="144"/>
      <c r="I53" s="144"/>
      <c r="J53" s="144"/>
      <c r="K53" s="144"/>
      <c r="L53" s="144"/>
      <c r="M53" s="144"/>
      <c r="N53" s="144"/>
      <c r="O53" s="144"/>
      <c r="P53" s="144"/>
      <c r="Q53" s="144"/>
    </row>
    <row r="54" spans="1:17" x14ac:dyDescent="0.25">
      <c r="A54" s="144"/>
      <c r="B54" s="144"/>
      <c r="C54" s="144"/>
      <c r="D54" s="144"/>
      <c r="E54" s="144"/>
      <c r="F54" s="144"/>
      <c r="G54" s="144"/>
      <c r="H54" s="144"/>
      <c r="I54" s="144"/>
      <c r="J54" s="144"/>
      <c r="K54" s="144"/>
      <c r="L54" s="144"/>
      <c r="M54" s="144"/>
      <c r="N54" s="144"/>
      <c r="O54" s="144"/>
      <c r="P54" s="144"/>
      <c r="Q54" s="144"/>
    </row>
    <row r="55" spans="1:17" x14ac:dyDescent="0.25">
      <c r="A55" s="144"/>
      <c r="B55" s="144"/>
      <c r="C55" s="144"/>
      <c r="D55" s="144"/>
      <c r="E55" s="144"/>
      <c r="F55" s="144"/>
      <c r="G55" s="144"/>
      <c r="H55" s="144"/>
      <c r="I55" s="144"/>
      <c r="J55" s="144"/>
      <c r="K55" s="144"/>
      <c r="L55" s="144"/>
      <c r="M55" s="144"/>
      <c r="N55" s="144"/>
      <c r="O55" s="144"/>
      <c r="P55" s="144"/>
      <c r="Q55" s="144"/>
    </row>
    <row r="56" spans="1:17" x14ac:dyDescent="0.25">
      <c r="A56" s="144"/>
      <c r="B56" s="144"/>
      <c r="C56" s="144"/>
      <c r="D56" s="144"/>
      <c r="E56" s="144"/>
      <c r="F56" s="144"/>
      <c r="G56" s="144"/>
      <c r="H56" s="144"/>
      <c r="I56" s="144"/>
      <c r="J56" s="144"/>
      <c r="K56" s="144"/>
      <c r="L56" s="144"/>
      <c r="M56" s="144"/>
      <c r="N56" s="144"/>
      <c r="O56" s="144"/>
      <c r="P56" s="144"/>
      <c r="Q56" s="144"/>
    </row>
    <row r="57" spans="1:17" x14ac:dyDescent="0.25">
      <c r="A57" s="144"/>
      <c r="B57" s="144"/>
      <c r="C57" s="144"/>
      <c r="D57" s="144"/>
      <c r="E57" s="144"/>
      <c r="F57" s="144"/>
      <c r="G57" s="144"/>
      <c r="H57" s="144"/>
      <c r="I57" s="144"/>
      <c r="J57" s="144"/>
      <c r="K57" s="144"/>
      <c r="L57" s="144"/>
      <c r="M57" s="144"/>
      <c r="N57" s="144"/>
      <c r="O57" s="144"/>
      <c r="P57" s="144"/>
      <c r="Q57" s="144"/>
    </row>
    <row r="58" spans="1:17" x14ac:dyDescent="0.25">
      <c r="A58" s="144"/>
      <c r="B58" s="144"/>
      <c r="C58" s="144"/>
      <c r="D58" s="144"/>
      <c r="E58" s="144"/>
      <c r="F58" s="144"/>
      <c r="G58" s="144"/>
      <c r="H58" s="144"/>
      <c r="I58" s="144"/>
      <c r="J58" s="144"/>
      <c r="K58" s="144"/>
      <c r="L58" s="144"/>
      <c r="M58" s="144"/>
      <c r="N58" s="144"/>
      <c r="O58" s="144"/>
      <c r="P58" s="144"/>
      <c r="Q58" s="144"/>
    </row>
    <row r="59" spans="1:17" x14ac:dyDescent="0.25">
      <c r="A59" s="144"/>
      <c r="B59" s="144"/>
      <c r="C59" s="144"/>
      <c r="D59" s="144"/>
      <c r="E59" s="144"/>
      <c r="F59" s="144"/>
      <c r="G59" s="144"/>
      <c r="H59" s="144"/>
      <c r="I59" s="144"/>
      <c r="J59" s="144"/>
      <c r="K59" s="144"/>
      <c r="L59" s="144"/>
      <c r="M59" s="144"/>
      <c r="N59" s="144"/>
      <c r="O59" s="144"/>
      <c r="P59" s="144"/>
      <c r="Q59" s="144"/>
    </row>
    <row r="60" spans="1:17" x14ac:dyDescent="0.25">
      <c r="A60" s="144"/>
      <c r="B60" s="144"/>
      <c r="C60" s="144"/>
      <c r="D60" s="144"/>
      <c r="E60" s="144"/>
      <c r="F60" s="144"/>
      <c r="G60" s="144"/>
      <c r="H60" s="144"/>
      <c r="I60" s="144"/>
      <c r="J60" s="144"/>
      <c r="K60" s="144"/>
      <c r="L60" s="144"/>
      <c r="M60" s="144"/>
      <c r="N60" s="144"/>
      <c r="O60" s="144"/>
      <c r="P60" s="144"/>
      <c r="Q60" s="144"/>
    </row>
    <row r="61" spans="1:17" x14ac:dyDescent="0.25">
      <c r="A61" s="144"/>
      <c r="B61" s="144"/>
      <c r="C61" s="144"/>
      <c r="D61" s="144"/>
      <c r="E61" s="144"/>
      <c r="F61" s="144"/>
      <c r="G61" s="144"/>
      <c r="H61" s="144"/>
      <c r="I61" s="144"/>
      <c r="J61" s="144"/>
      <c r="K61" s="144"/>
      <c r="L61" s="144"/>
      <c r="M61" s="144"/>
      <c r="N61" s="144"/>
      <c r="O61" s="144"/>
      <c r="P61" s="144"/>
      <c r="Q61" s="144"/>
    </row>
    <row r="62" spans="1:17" x14ac:dyDescent="0.25">
      <c r="A62" s="144"/>
      <c r="B62" s="144"/>
      <c r="C62" s="144"/>
      <c r="D62" s="144"/>
      <c r="E62" s="144"/>
      <c r="F62" s="144"/>
      <c r="G62" s="144"/>
      <c r="H62" s="144"/>
      <c r="I62" s="144"/>
      <c r="J62" s="144"/>
      <c r="K62" s="144"/>
      <c r="L62" s="144"/>
      <c r="M62" s="144"/>
      <c r="N62" s="144"/>
      <c r="O62" s="144"/>
      <c r="P62" s="144"/>
      <c r="Q62" s="144"/>
    </row>
    <row r="63" spans="1:17" x14ac:dyDescent="0.25">
      <c r="A63" s="144"/>
      <c r="B63" s="144"/>
      <c r="C63" s="144"/>
      <c r="D63" s="144"/>
      <c r="E63" s="144"/>
      <c r="F63" s="144"/>
      <c r="G63" s="144"/>
      <c r="H63" s="144"/>
      <c r="I63" s="144"/>
      <c r="J63" s="144"/>
      <c r="K63" s="144"/>
      <c r="L63" s="144"/>
      <c r="M63" s="144"/>
      <c r="N63" s="144"/>
      <c r="O63" s="144"/>
      <c r="P63" s="144"/>
      <c r="Q63" s="144"/>
    </row>
    <row r="64" spans="1:17" x14ac:dyDescent="0.25">
      <c r="A64" s="144"/>
      <c r="B64" s="144"/>
      <c r="C64" s="144"/>
      <c r="D64" s="144"/>
      <c r="E64" s="144"/>
      <c r="F64" s="144"/>
      <c r="G64" s="144"/>
      <c r="H64" s="144"/>
      <c r="I64" s="144"/>
      <c r="J64" s="144"/>
      <c r="K64" s="144"/>
      <c r="L64" s="144"/>
      <c r="M64" s="144"/>
      <c r="N64" s="144"/>
      <c r="O64" s="144"/>
      <c r="P64" s="144"/>
      <c r="Q64" s="144"/>
    </row>
    <row r="65" spans="1:17" x14ac:dyDescent="0.25">
      <c r="A65" s="144"/>
      <c r="B65" s="144"/>
      <c r="C65" s="144"/>
      <c r="D65" s="144"/>
      <c r="E65" s="144"/>
      <c r="F65" s="144"/>
      <c r="G65" s="144"/>
      <c r="H65" s="144"/>
      <c r="I65" s="144"/>
      <c r="J65" s="144"/>
      <c r="K65" s="144"/>
      <c r="L65" s="144"/>
      <c r="M65" s="144"/>
      <c r="N65" s="144"/>
      <c r="O65" s="144"/>
      <c r="P65" s="144"/>
      <c r="Q65" s="144"/>
    </row>
    <row r="66" spans="1:17" x14ac:dyDescent="0.25">
      <c r="A66" s="144"/>
      <c r="B66" s="144"/>
      <c r="C66" s="144"/>
      <c r="D66" s="144"/>
      <c r="E66" s="144"/>
      <c r="F66" s="144"/>
      <c r="G66" s="144"/>
      <c r="H66" s="144"/>
      <c r="I66" s="144"/>
      <c r="J66" s="144"/>
      <c r="K66" s="144"/>
      <c r="L66" s="144"/>
      <c r="M66" s="144"/>
      <c r="N66" s="144"/>
      <c r="O66" s="144"/>
      <c r="P66" s="144"/>
      <c r="Q66" s="144"/>
    </row>
    <row r="67" spans="1:17" x14ac:dyDescent="0.25">
      <c r="A67" s="144"/>
      <c r="B67" s="144"/>
      <c r="C67" s="144"/>
      <c r="D67" s="144"/>
      <c r="E67" s="144"/>
      <c r="F67" s="144"/>
      <c r="G67" s="144"/>
      <c r="H67" s="144"/>
      <c r="I67" s="144"/>
      <c r="J67" s="144"/>
      <c r="K67" s="144"/>
      <c r="L67" s="144"/>
      <c r="M67" s="144"/>
      <c r="N67" s="144"/>
      <c r="O67" s="144"/>
      <c r="P67" s="144"/>
      <c r="Q67" s="144"/>
    </row>
    <row r="68" spans="1:17" x14ac:dyDescent="0.25">
      <c r="A68" s="144"/>
      <c r="B68" s="144"/>
      <c r="C68" s="144"/>
      <c r="D68" s="144"/>
      <c r="E68" s="144"/>
      <c r="F68" s="144"/>
      <c r="G68" s="144"/>
      <c r="H68" s="144"/>
      <c r="I68" s="144"/>
      <c r="J68" s="144"/>
      <c r="K68" s="144"/>
      <c r="L68" s="144"/>
      <c r="M68" s="144"/>
      <c r="N68" s="144"/>
      <c r="O68" s="144"/>
      <c r="P68" s="144"/>
      <c r="Q68" s="144"/>
    </row>
    <row r="69" spans="1:17" x14ac:dyDescent="0.25">
      <c r="A69" s="144"/>
      <c r="B69" s="144"/>
      <c r="C69" s="144"/>
      <c r="D69" s="144"/>
      <c r="E69" s="144"/>
      <c r="F69" s="144"/>
      <c r="G69" s="144"/>
      <c r="H69" s="144"/>
      <c r="I69" s="144"/>
      <c r="J69" s="144"/>
      <c r="K69" s="144"/>
      <c r="L69" s="144"/>
      <c r="M69" s="144"/>
      <c r="N69" s="144"/>
      <c r="O69" s="144"/>
      <c r="P69" s="144"/>
      <c r="Q69" s="144"/>
    </row>
    <row r="70" spans="1:17" x14ac:dyDescent="0.25">
      <c r="A70" s="144"/>
      <c r="B70" s="144"/>
      <c r="C70" s="144"/>
      <c r="D70" s="144"/>
      <c r="E70" s="144"/>
      <c r="F70" s="144"/>
      <c r="G70" s="144"/>
      <c r="H70" s="144"/>
      <c r="I70" s="144"/>
      <c r="J70" s="144"/>
      <c r="K70" s="144"/>
      <c r="L70" s="144"/>
      <c r="M70" s="144"/>
      <c r="N70" s="144"/>
      <c r="O70" s="144"/>
      <c r="P70" s="144"/>
      <c r="Q70" s="144"/>
    </row>
    <row r="71" spans="1:17" x14ac:dyDescent="0.25">
      <c r="A71" s="144"/>
      <c r="B71" s="144"/>
      <c r="C71" s="144"/>
      <c r="D71" s="144"/>
      <c r="E71" s="144"/>
      <c r="F71" s="144"/>
      <c r="G71" s="144"/>
      <c r="H71" s="144"/>
      <c r="I71" s="144"/>
      <c r="J71" s="144"/>
      <c r="K71" s="144"/>
      <c r="L71" s="144"/>
      <c r="M71" s="144"/>
      <c r="N71" s="144"/>
      <c r="O71" s="144"/>
      <c r="P71" s="144"/>
      <c r="Q71" s="144"/>
    </row>
    <row r="72" spans="1:17" x14ac:dyDescent="0.25">
      <c r="A72" s="144"/>
      <c r="B72" s="144"/>
      <c r="C72" s="144"/>
      <c r="D72" s="144"/>
      <c r="E72" s="144"/>
      <c r="F72" s="144"/>
      <c r="G72" s="144"/>
      <c r="H72" s="144"/>
      <c r="I72" s="144"/>
      <c r="J72" s="144"/>
      <c r="K72" s="144"/>
      <c r="L72" s="144"/>
      <c r="M72" s="144"/>
      <c r="N72" s="144"/>
      <c r="O72" s="144"/>
      <c r="P72" s="144"/>
      <c r="Q72" s="144"/>
    </row>
    <row r="73" spans="1:17" x14ac:dyDescent="0.25">
      <c r="A73" s="144"/>
      <c r="B73" s="144"/>
      <c r="C73" s="144"/>
      <c r="D73" s="144"/>
      <c r="E73" s="144"/>
      <c r="F73" s="144"/>
      <c r="G73" s="144"/>
      <c r="H73" s="144"/>
      <c r="I73" s="144"/>
      <c r="J73" s="144"/>
      <c r="K73" s="144"/>
      <c r="L73" s="144"/>
      <c r="M73" s="144"/>
      <c r="N73" s="144"/>
      <c r="O73" s="144"/>
      <c r="P73" s="144"/>
      <c r="Q73" s="144"/>
    </row>
    <row r="74" spans="1:17" x14ac:dyDescent="0.25">
      <c r="A74" s="144"/>
      <c r="B74" s="144"/>
      <c r="C74" s="144"/>
      <c r="D74" s="144"/>
      <c r="E74" s="144"/>
      <c r="F74" s="144"/>
      <c r="G74" s="144"/>
      <c r="H74" s="144"/>
      <c r="I74" s="144"/>
      <c r="J74" s="144"/>
      <c r="K74" s="144"/>
      <c r="L74" s="144"/>
      <c r="M74" s="144"/>
      <c r="N74" s="144"/>
      <c r="O74" s="144"/>
      <c r="P74" s="144"/>
      <c r="Q74" s="144"/>
    </row>
    <row r="75" spans="1:17" x14ac:dyDescent="0.25">
      <c r="A75" s="144"/>
      <c r="B75" s="144"/>
      <c r="C75" s="144"/>
      <c r="D75" s="144"/>
      <c r="E75" s="144"/>
      <c r="F75" s="144"/>
      <c r="G75" s="144"/>
      <c r="H75" s="144"/>
      <c r="I75" s="144"/>
      <c r="J75" s="144"/>
      <c r="K75" s="144"/>
      <c r="L75" s="144"/>
      <c r="M75" s="144"/>
      <c r="N75" s="144"/>
      <c r="O75" s="144"/>
      <c r="P75" s="144"/>
      <c r="Q75" s="144"/>
    </row>
    <row r="76" spans="1:17" x14ac:dyDescent="0.25">
      <c r="A76" s="144"/>
      <c r="B76" s="144"/>
      <c r="C76" s="144"/>
      <c r="D76" s="144"/>
      <c r="E76" s="144"/>
      <c r="F76" s="144"/>
      <c r="G76" s="144"/>
      <c r="H76" s="144"/>
      <c r="I76" s="144"/>
      <c r="J76" s="144"/>
      <c r="K76" s="144"/>
      <c r="L76" s="144"/>
      <c r="M76" s="144"/>
      <c r="N76" s="144"/>
      <c r="O76" s="144"/>
      <c r="P76" s="144"/>
      <c r="Q76" s="144"/>
    </row>
    <row r="77" spans="1:17" x14ac:dyDescent="0.25">
      <c r="A77" s="144"/>
      <c r="B77" s="144"/>
      <c r="C77" s="144"/>
      <c r="D77" s="144"/>
      <c r="E77" s="144"/>
      <c r="F77" s="144"/>
      <c r="G77" s="144"/>
      <c r="H77" s="144"/>
      <c r="I77" s="144"/>
      <c r="J77" s="144"/>
      <c r="K77" s="144"/>
      <c r="L77" s="144"/>
      <c r="M77" s="144"/>
      <c r="N77" s="144"/>
      <c r="O77" s="144"/>
      <c r="P77" s="144"/>
      <c r="Q77" s="144"/>
    </row>
    <row r="78" spans="1:17" x14ac:dyDescent="0.25">
      <c r="A78" s="144"/>
      <c r="B78" s="144"/>
      <c r="C78" s="144"/>
      <c r="D78" s="144"/>
      <c r="E78" s="144"/>
      <c r="F78" s="144"/>
      <c r="G78" s="144"/>
      <c r="H78" s="144"/>
      <c r="I78" s="144"/>
      <c r="J78" s="144"/>
      <c r="K78" s="144"/>
      <c r="L78" s="144"/>
      <c r="M78" s="144"/>
      <c r="N78" s="144"/>
      <c r="O78" s="144"/>
      <c r="P78" s="144"/>
      <c r="Q78" s="144"/>
    </row>
    <row r="79" spans="1:17" x14ac:dyDescent="0.25">
      <c r="A79" s="144"/>
      <c r="B79" s="144"/>
      <c r="C79" s="144"/>
      <c r="D79" s="144"/>
      <c r="E79" s="144"/>
      <c r="F79" s="144"/>
      <c r="G79" s="144"/>
      <c r="H79" s="144"/>
      <c r="I79" s="144"/>
      <c r="J79" s="144"/>
      <c r="K79" s="144"/>
      <c r="L79" s="144"/>
      <c r="M79" s="144"/>
      <c r="N79" s="144"/>
      <c r="O79" s="144"/>
      <c r="P79" s="144"/>
      <c r="Q79" s="144"/>
    </row>
    <row r="80" spans="1:17" x14ac:dyDescent="0.25">
      <c r="A80" s="144"/>
      <c r="B80" s="144"/>
      <c r="C80" s="144"/>
      <c r="D80" s="144"/>
      <c r="E80" s="144"/>
      <c r="F80" s="144"/>
      <c r="G80" s="144"/>
      <c r="H80" s="144"/>
      <c r="I80" s="144"/>
      <c r="J80" s="144"/>
      <c r="K80" s="144"/>
      <c r="L80" s="144"/>
      <c r="M80" s="144"/>
      <c r="N80" s="144"/>
      <c r="O80" s="144"/>
      <c r="P80" s="144"/>
      <c r="Q80" s="144"/>
    </row>
    <row r="81" spans="1:17" x14ac:dyDescent="0.25">
      <c r="A81" s="144"/>
      <c r="B81" s="144"/>
      <c r="C81" s="144"/>
      <c r="D81" s="144"/>
      <c r="E81" s="144"/>
      <c r="F81" s="144"/>
      <c r="G81" s="144"/>
      <c r="H81" s="144"/>
      <c r="I81" s="144"/>
      <c r="J81" s="144"/>
      <c r="K81" s="144"/>
      <c r="L81" s="144"/>
      <c r="M81" s="144"/>
      <c r="N81" s="144"/>
      <c r="O81" s="144"/>
      <c r="P81" s="144"/>
      <c r="Q81" s="144"/>
    </row>
    <row r="82" spans="1:17" x14ac:dyDescent="0.25">
      <c r="A82" s="144"/>
      <c r="B82" s="144"/>
      <c r="C82" s="144"/>
      <c r="D82" s="144"/>
      <c r="E82" s="144"/>
      <c r="F82" s="144"/>
      <c r="G82" s="144"/>
      <c r="H82" s="144"/>
      <c r="I82" s="144"/>
      <c r="J82" s="144"/>
      <c r="K82" s="144"/>
      <c r="L82" s="144"/>
      <c r="M82" s="144"/>
      <c r="N82" s="144"/>
      <c r="O82" s="144"/>
      <c r="P82" s="144"/>
      <c r="Q82" s="144"/>
    </row>
    <row r="83" spans="1:17" x14ac:dyDescent="0.25">
      <c r="A83" s="144"/>
      <c r="B83" s="144"/>
      <c r="C83" s="144"/>
      <c r="D83" s="144"/>
      <c r="E83" s="144"/>
      <c r="F83" s="144"/>
      <c r="G83" s="144"/>
      <c r="H83" s="144"/>
      <c r="I83" s="144"/>
      <c r="J83" s="144"/>
      <c r="K83" s="144"/>
      <c r="L83" s="144"/>
      <c r="M83" s="144"/>
      <c r="N83" s="144"/>
      <c r="O83" s="144"/>
      <c r="P83" s="144"/>
      <c r="Q83" s="144"/>
    </row>
    <row r="84" spans="1:17" x14ac:dyDescent="0.25">
      <c r="A84" s="144"/>
      <c r="B84" s="144"/>
      <c r="C84" s="144"/>
      <c r="D84" s="144"/>
      <c r="E84" s="144"/>
      <c r="F84" s="144"/>
      <c r="G84" s="144"/>
      <c r="H84" s="144"/>
      <c r="I84" s="144"/>
      <c r="J84" s="144"/>
      <c r="K84" s="144"/>
      <c r="L84" s="144"/>
      <c r="M84" s="144"/>
      <c r="N84" s="144"/>
      <c r="O84" s="144"/>
      <c r="P84" s="144"/>
      <c r="Q84" s="144"/>
    </row>
    <row r="85" spans="1:17" x14ac:dyDescent="0.25">
      <c r="A85" s="144"/>
      <c r="B85" s="144"/>
      <c r="C85" s="144"/>
      <c r="D85" s="144"/>
      <c r="E85" s="144"/>
      <c r="F85" s="144"/>
      <c r="G85" s="144"/>
      <c r="H85" s="144"/>
      <c r="I85" s="144"/>
      <c r="J85" s="144"/>
      <c r="K85" s="144"/>
      <c r="L85" s="144"/>
      <c r="M85" s="144"/>
      <c r="N85" s="144"/>
      <c r="O85" s="144"/>
      <c r="P85" s="144"/>
      <c r="Q85" s="144"/>
    </row>
    <row r="86" spans="1:17" x14ac:dyDescent="0.25">
      <c r="A86" s="144"/>
      <c r="B86" s="144"/>
      <c r="C86" s="144"/>
      <c r="D86" s="144"/>
      <c r="E86" s="144"/>
      <c r="F86" s="144"/>
      <c r="G86" s="144"/>
      <c r="H86" s="144"/>
      <c r="I86" s="144"/>
      <c r="J86" s="144"/>
      <c r="K86" s="144"/>
      <c r="L86" s="144"/>
      <c r="M86" s="144"/>
      <c r="N86" s="144"/>
      <c r="O86" s="144"/>
      <c r="P86" s="144"/>
      <c r="Q86" s="144"/>
    </row>
    <row r="87" spans="1:17" x14ac:dyDescent="0.25">
      <c r="A87" s="144"/>
      <c r="B87" s="144"/>
      <c r="C87" s="144"/>
      <c r="D87" s="144"/>
      <c r="E87" s="144"/>
      <c r="F87" s="144"/>
      <c r="G87" s="144"/>
      <c r="H87" s="144"/>
      <c r="I87" s="144"/>
      <c r="J87" s="144"/>
      <c r="K87" s="144"/>
      <c r="L87" s="144"/>
      <c r="M87" s="144"/>
      <c r="N87" s="144"/>
      <c r="O87" s="144"/>
      <c r="P87" s="144"/>
      <c r="Q87" s="144"/>
    </row>
    <row r="88" spans="1:17" x14ac:dyDescent="0.25">
      <c r="A88" s="144"/>
      <c r="B88" s="144"/>
      <c r="C88" s="144"/>
      <c r="D88" s="144"/>
      <c r="E88" s="144"/>
      <c r="F88" s="144"/>
      <c r="G88" s="144"/>
      <c r="H88" s="144"/>
      <c r="I88" s="144"/>
      <c r="J88" s="144"/>
      <c r="K88" s="144"/>
      <c r="L88" s="144"/>
      <c r="M88" s="144"/>
      <c r="N88" s="144"/>
      <c r="O88" s="144"/>
      <c r="P88" s="144"/>
      <c r="Q88" s="144"/>
    </row>
    <row r="89" spans="1:17" x14ac:dyDescent="0.25">
      <c r="A89" s="144"/>
      <c r="B89" s="144"/>
      <c r="C89" s="144"/>
      <c r="D89" s="144"/>
      <c r="E89" s="144"/>
      <c r="F89" s="144"/>
      <c r="G89" s="144"/>
      <c r="H89" s="144"/>
      <c r="I89" s="144"/>
      <c r="J89" s="144"/>
      <c r="K89" s="144"/>
      <c r="L89" s="144"/>
      <c r="M89" s="144"/>
      <c r="N89" s="144"/>
      <c r="O89" s="144"/>
      <c r="P89" s="144"/>
      <c r="Q89" s="144"/>
    </row>
    <row r="90" spans="1:17" x14ac:dyDescent="0.25">
      <c r="A90" s="144"/>
      <c r="B90" s="144"/>
      <c r="C90" s="144"/>
      <c r="D90" s="144"/>
      <c r="E90" s="144"/>
      <c r="F90" s="144"/>
      <c r="G90" s="144"/>
      <c r="H90" s="144"/>
      <c r="I90" s="144"/>
      <c r="J90" s="144"/>
      <c r="K90" s="144"/>
      <c r="L90" s="144"/>
      <c r="M90" s="144"/>
      <c r="N90" s="144"/>
      <c r="O90" s="144"/>
      <c r="P90" s="144"/>
      <c r="Q90" s="144"/>
    </row>
    <row r="91" spans="1:17" x14ac:dyDescent="0.25">
      <c r="A91" s="144"/>
      <c r="B91" s="144"/>
      <c r="C91" s="144"/>
      <c r="D91" s="144"/>
      <c r="E91" s="144"/>
      <c r="F91" s="144"/>
      <c r="G91" s="144"/>
      <c r="H91" s="144"/>
      <c r="I91" s="144"/>
      <c r="J91" s="144"/>
      <c r="K91" s="144"/>
      <c r="L91" s="144"/>
      <c r="M91" s="144"/>
      <c r="N91" s="144"/>
      <c r="O91" s="144"/>
      <c r="P91" s="144"/>
      <c r="Q91" s="144"/>
    </row>
    <row r="92" spans="1:17" x14ac:dyDescent="0.25">
      <c r="A92" s="144"/>
      <c r="B92" s="144"/>
      <c r="C92" s="144"/>
      <c r="D92" s="144"/>
      <c r="E92" s="144"/>
      <c r="F92" s="144"/>
      <c r="G92" s="144"/>
      <c r="H92" s="144"/>
      <c r="I92" s="144"/>
      <c r="J92" s="144"/>
      <c r="K92" s="144"/>
      <c r="L92" s="144"/>
      <c r="M92" s="144"/>
      <c r="N92" s="144"/>
      <c r="O92" s="144"/>
      <c r="P92" s="144"/>
      <c r="Q92" s="144"/>
    </row>
    <row r="93" spans="1:17" x14ac:dyDescent="0.25">
      <c r="A93" s="144"/>
      <c r="B93" s="144"/>
      <c r="C93" s="144"/>
      <c r="D93" s="144"/>
      <c r="E93" s="144"/>
      <c r="F93" s="144"/>
      <c r="G93" s="144"/>
      <c r="H93" s="144"/>
      <c r="I93" s="144"/>
      <c r="J93" s="144"/>
      <c r="K93" s="144"/>
      <c r="L93" s="144"/>
      <c r="M93" s="144"/>
      <c r="N93" s="144"/>
      <c r="O93" s="144"/>
      <c r="P93" s="144"/>
      <c r="Q93" s="144"/>
    </row>
    <row r="94" spans="1:17" x14ac:dyDescent="0.25">
      <c r="A94" s="144"/>
      <c r="B94" s="144"/>
      <c r="C94" s="144"/>
      <c r="D94" s="144"/>
      <c r="E94" s="144"/>
      <c r="F94" s="144"/>
      <c r="G94" s="144"/>
      <c r="H94" s="144"/>
      <c r="I94" s="144"/>
      <c r="J94" s="144"/>
      <c r="K94" s="144"/>
      <c r="L94" s="144"/>
      <c r="M94" s="144"/>
      <c r="N94" s="144"/>
      <c r="O94" s="144"/>
      <c r="P94" s="144"/>
      <c r="Q94" s="144"/>
    </row>
    <row r="95" spans="1:17" x14ac:dyDescent="0.25">
      <c r="A95" s="144"/>
      <c r="B95" s="144"/>
      <c r="C95" s="144"/>
      <c r="D95" s="144"/>
      <c r="E95" s="144"/>
      <c r="F95" s="144"/>
      <c r="G95" s="144"/>
      <c r="H95" s="144"/>
      <c r="I95" s="144"/>
      <c r="J95" s="144"/>
      <c r="K95" s="144"/>
      <c r="L95" s="144"/>
      <c r="M95" s="144"/>
      <c r="N95" s="144"/>
      <c r="O95" s="144"/>
      <c r="P95" s="144"/>
      <c r="Q95" s="144"/>
    </row>
    <row r="96" spans="1:17" x14ac:dyDescent="0.25">
      <c r="A96" s="144"/>
      <c r="B96" s="144"/>
      <c r="C96" s="144"/>
      <c r="D96" s="144"/>
      <c r="E96" s="144"/>
      <c r="F96" s="144"/>
      <c r="G96" s="144"/>
      <c r="H96" s="144"/>
      <c r="I96" s="144"/>
      <c r="J96" s="144"/>
      <c r="K96" s="144"/>
      <c r="L96" s="144"/>
      <c r="M96" s="144"/>
      <c r="N96" s="144"/>
      <c r="O96" s="144"/>
      <c r="P96" s="144"/>
      <c r="Q96" s="144"/>
    </row>
    <row r="97" spans="1:17" x14ac:dyDescent="0.25">
      <c r="A97" s="144"/>
      <c r="B97" s="144"/>
      <c r="C97" s="144"/>
      <c r="D97" s="144"/>
      <c r="E97" s="144"/>
      <c r="F97" s="144"/>
      <c r="G97" s="144"/>
      <c r="H97" s="144"/>
      <c r="I97" s="144"/>
      <c r="J97" s="144"/>
      <c r="K97" s="144"/>
      <c r="L97" s="144"/>
      <c r="M97" s="144"/>
      <c r="N97" s="144"/>
      <c r="O97" s="144"/>
      <c r="P97" s="144"/>
      <c r="Q97" s="144"/>
    </row>
    <row r="98" spans="1:17" x14ac:dyDescent="0.25">
      <c r="A98" s="144"/>
      <c r="B98" s="144"/>
      <c r="C98" s="144"/>
      <c r="D98" s="144"/>
      <c r="E98" s="144"/>
      <c r="F98" s="144"/>
      <c r="G98" s="144"/>
      <c r="H98" s="144"/>
      <c r="I98" s="144"/>
      <c r="J98" s="144"/>
      <c r="K98" s="144"/>
      <c r="L98" s="144"/>
      <c r="M98" s="144"/>
      <c r="N98" s="144"/>
      <c r="O98" s="144"/>
      <c r="P98" s="144"/>
      <c r="Q98" s="144"/>
    </row>
    <row r="99" spans="1:17" x14ac:dyDescent="0.25">
      <c r="A99" s="144"/>
      <c r="B99" s="144"/>
      <c r="C99" s="144"/>
      <c r="D99" s="144"/>
      <c r="E99" s="144"/>
      <c r="F99" s="144"/>
      <c r="G99" s="144"/>
      <c r="H99" s="144"/>
      <c r="I99" s="144"/>
      <c r="J99" s="144"/>
      <c r="K99" s="144"/>
      <c r="L99" s="144"/>
      <c r="M99" s="144"/>
      <c r="N99" s="144"/>
      <c r="O99" s="144"/>
      <c r="P99" s="144"/>
      <c r="Q99" s="144"/>
    </row>
    <row r="100" spans="1:17" x14ac:dyDescent="0.25">
      <c r="A100" s="144"/>
      <c r="B100" s="144"/>
      <c r="C100" s="144"/>
      <c r="D100" s="144"/>
      <c r="E100" s="144"/>
      <c r="F100" s="144"/>
      <c r="G100" s="144"/>
      <c r="H100" s="144"/>
      <c r="I100" s="144"/>
      <c r="J100" s="144"/>
      <c r="K100" s="144"/>
      <c r="L100" s="144"/>
      <c r="M100" s="144"/>
      <c r="N100" s="144"/>
      <c r="O100" s="144"/>
      <c r="P100" s="144"/>
      <c r="Q100" s="144"/>
    </row>
    <row r="101" spans="1:17" x14ac:dyDescent="0.25">
      <c r="A101" s="144"/>
      <c r="B101" s="144"/>
      <c r="C101" s="144"/>
      <c r="D101" s="144"/>
      <c r="E101" s="144"/>
      <c r="F101" s="144"/>
      <c r="G101" s="144"/>
      <c r="H101" s="144"/>
      <c r="I101" s="144"/>
      <c r="J101" s="144"/>
      <c r="K101" s="144"/>
      <c r="L101" s="144"/>
      <c r="M101" s="144"/>
      <c r="N101" s="144"/>
      <c r="O101" s="144"/>
      <c r="P101" s="144"/>
      <c r="Q101" s="144"/>
    </row>
    <row r="102" spans="1:17" x14ac:dyDescent="0.25">
      <c r="A102" s="144"/>
      <c r="B102" s="144"/>
      <c r="C102" s="144"/>
      <c r="D102" s="144"/>
      <c r="E102" s="144"/>
      <c r="F102" s="144"/>
      <c r="G102" s="144"/>
      <c r="H102" s="144"/>
      <c r="I102" s="144"/>
      <c r="J102" s="144"/>
      <c r="K102" s="144"/>
      <c r="L102" s="144"/>
      <c r="M102" s="144"/>
      <c r="N102" s="144"/>
      <c r="O102" s="144"/>
      <c r="P102" s="144"/>
      <c r="Q102" s="144"/>
    </row>
    <row r="103" spans="1:17" x14ac:dyDescent="0.25">
      <c r="A103" s="144"/>
      <c r="B103" s="144"/>
      <c r="C103" s="144"/>
      <c r="D103" s="144"/>
      <c r="E103" s="144"/>
      <c r="F103" s="144"/>
      <c r="G103" s="144"/>
      <c r="H103" s="144"/>
      <c r="I103" s="144"/>
      <c r="J103" s="144"/>
      <c r="K103" s="144"/>
      <c r="L103" s="144"/>
      <c r="M103" s="144"/>
      <c r="N103" s="144"/>
      <c r="O103" s="144"/>
      <c r="P103" s="144"/>
      <c r="Q103" s="144"/>
    </row>
    <row r="104" spans="1:17" x14ac:dyDescent="0.25">
      <c r="A104" s="144"/>
      <c r="B104" s="144"/>
      <c r="C104" s="144"/>
      <c r="D104" s="144"/>
      <c r="E104" s="144"/>
      <c r="F104" s="144"/>
      <c r="G104" s="144"/>
      <c r="H104" s="144"/>
      <c r="I104" s="144"/>
      <c r="J104" s="144"/>
      <c r="K104" s="144"/>
      <c r="L104" s="144"/>
      <c r="M104" s="144"/>
      <c r="N104" s="144"/>
      <c r="O104" s="144"/>
      <c r="P104" s="144"/>
      <c r="Q104" s="144"/>
    </row>
    <row r="105" spans="1:17" x14ac:dyDescent="0.25">
      <c r="A105" s="144"/>
      <c r="B105" s="144"/>
      <c r="C105" s="144"/>
      <c r="D105" s="144"/>
      <c r="E105" s="144"/>
      <c r="F105" s="144"/>
      <c r="G105" s="144"/>
      <c r="H105" s="144"/>
      <c r="I105" s="144"/>
      <c r="J105" s="144"/>
      <c r="K105" s="144"/>
      <c r="L105" s="144"/>
      <c r="M105" s="144"/>
      <c r="N105" s="144"/>
      <c r="O105" s="144"/>
      <c r="P105" s="144"/>
      <c r="Q105" s="144"/>
    </row>
    <row r="106" spans="1:17" x14ac:dyDescent="0.25">
      <c r="A106" s="144"/>
      <c r="B106" s="144"/>
      <c r="C106" s="144"/>
      <c r="D106" s="144"/>
      <c r="E106" s="144"/>
      <c r="F106" s="144"/>
      <c r="G106" s="144"/>
      <c r="H106" s="144"/>
      <c r="I106" s="144"/>
      <c r="J106" s="144"/>
      <c r="K106" s="144"/>
      <c r="L106" s="144"/>
      <c r="M106" s="144"/>
      <c r="N106" s="144"/>
      <c r="O106" s="144"/>
      <c r="P106" s="144"/>
      <c r="Q106" s="144"/>
    </row>
    <row r="107" spans="1:17" x14ac:dyDescent="0.25">
      <c r="A107" s="144"/>
      <c r="B107" s="144"/>
      <c r="C107" s="144"/>
      <c r="D107" s="144"/>
      <c r="E107" s="144"/>
      <c r="F107" s="144"/>
      <c r="G107" s="144"/>
      <c r="H107" s="144"/>
      <c r="I107" s="144"/>
      <c r="J107" s="144"/>
      <c r="K107" s="144"/>
      <c r="L107" s="144"/>
      <c r="M107" s="144"/>
      <c r="N107" s="144"/>
      <c r="O107" s="144"/>
      <c r="P107" s="144"/>
      <c r="Q107" s="144"/>
    </row>
    <row r="108" spans="1:17" x14ac:dyDescent="0.25">
      <c r="A108" s="144"/>
      <c r="B108" s="144"/>
      <c r="C108" s="144"/>
      <c r="D108" s="144"/>
      <c r="E108" s="144"/>
      <c r="F108" s="144"/>
      <c r="G108" s="144"/>
      <c r="H108" s="144"/>
      <c r="I108" s="144"/>
      <c r="J108" s="144"/>
      <c r="K108" s="144"/>
      <c r="L108" s="144"/>
      <c r="M108" s="144"/>
      <c r="N108" s="144"/>
      <c r="O108" s="144"/>
      <c r="P108" s="144"/>
      <c r="Q108" s="144"/>
    </row>
    <row r="109" spans="1:17" x14ac:dyDescent="0.25">
      <c r="A109" s="144"/>
      <c r="B109" s="144"/>
      <c r="C109" s="144"/>
      <c r="D109" s="144"/>
      <c r="E109" s="144"/>
      <c r="F109" s="144"/>
      <c r="G109" s="144"/>
      <c r="H109" s="144"/>
      <c r="I109" s="144"/>
      <c r="J109" s="144"/>
      <c r="K109" s="144"/>
      <c r="L109" s="144"/>
      <c r="M109" s="144"/>
      <c r="N109" s="144"/>
      <c r="O109" s="144"/>
      <c r="P109" s="144"/>
      <c r="Q109" s="144"/>
    </row>
    <row r="110" spans="1:17" x14ac:dyDescent="0.25">
      <c r="A110" s="144"/>
      <c r="B110" s="144"/>
      <c r="C110" s="144"/>
      <c r="D110" s="144"/>
      <c r="E110" s="144"/>
      <c r="F110" s="144"/>
      <c r="G110" s="144"/>
      <c r="H110" s="144"/>
      <c r="I110" s="144"/>
      <c r="J110" s="144"/>
      <c r="K110" s="144"/>
      <c r="L110" s="144"/>
      <c r="M110" s="144"/>
      <c r="N110" s="144"/>
      <c r="O110" s="144"/>
      <c r="P110" s="144"/>
      <c r="Q110" s="144"/>
    </row>
    <row r="111" spans="1:17" x14ac:dyDescent="0.25">
      <c r="A111" s="144"/>
      <c r="B111" s="144"/>
      <c r="C111" s="144"/>
      <c r="D111" s="144"/>
      <c r="E111" s="144"/>
      <c r="F111" s="144"/>
      <c r="G111" s="144"/>
      <c r="H111" s="144"/>
      <c r="I111" s="144"/>
      <c r="J111" s="144"/>
      <c r="K111" s="144"/>
      <c r="L111" s="144"/>
      <c r="M111" s="144"/>
      <c r="N111" s="144"/>
      <c r="O111" s="144"/>
      <c r="P111" s="144"/>
      <c r="Q111" s="144"/>
    </row>
    <row r="112" spans="1:17" x14ac:dyDescent="0.25">
      <c r="A112" s="144"/>
      <c r="B112" s="144"/>
      <c r="C112" s="144"/>
      <c r="D112" s="144"/>
      <c r="E112" s="144"/>
      <c r="F112" s="144"/>
      <c r="G112" s="144"/>
      <c r="H112" s="144"/>
      <c r="I112" s="144"/>
      <c r="J112" s="144"/>
      <c r="K112" s="144"/>
      <c r="L112" s="144"/>
      <c r="M112" s="144"/>
      <c r="N112" s="144"/>
      <c r="O112" s="144"/>
      <c r="P112" s="144"/>
      <c r="Q112" s="144"/>
    </row>
    <row r="113" spans="1:17" x14ac:dyDescent="0.25">
      <c r="A113" s="144"/>
      <c r="B113" s="144"/>
      <c r="C113" s="144"/>
      <c r="D113" s="144"/>
      <c r="E113" s="144"/>
      <c r="F113" s="144"/>
      <c r="G113" s="144"/>
      <c r="H113" s="144"/>
      <c r="I113" s="144"/>
      <c r="J113" s="144"/>
      <c r="K113" s="144"/>
      <c r="L113" s="144"/>
      <c r="M113" s="144"/>
      <c r="N113" s="144"/>
      <c r="O113" s="144"/>
      <c r="P113" s="144"/>
      <c r="Q113" s="144"/>
    </row>
    <row r="114" spans="1:17" x14ac:dyDescent="0.25">
      <c r="A114" s="144"/>
      <c r="B114" s="144"/>
      <c r="C114" s="144"/>
      <c r="D114" s="144"/>
      <c r="E114" s="144"/>
      <c r="F114" s="144"/>
      <c r="G114" s="144"/>
      <c r="H114" s="144"/>
      <c r="I114" s="144"/>
      <c r="J114" s="144"/>
      <c r="K114" s="144"/>
      <c r="L114" s="144"/>
      <c r="M114" s="144"/>
      <c r="N114" s="144"/>
      <c r="O114" s="144"/>
      <c r="P114" s="144"/>
      <c r="Q114" s="144"/>
    </row>
    <row r="115" spans="1:17" x14ac:dyDescent="0.25">
      <c r="A115" s="144"/>
      <c r="B115" s="144"/>
      <c r="C115" s="144"/>
      <c r="D115" s="144"/>
      <c r="E115" s="144"/>
      <c r="F115" s="144"/>
      <c r="G115" s="144"/>
      <c r="H115" s="144"/>
      <c r="I115" s="144"/>
      <c r="J115" s="144"/>
      <c r="K115" s="144"/>
      <c r="L115" s="144"/>
      <c r="M115" s="144"/>
      <c r="N115" s="144"/>
      <c r="O115" s="144"/>
      <c r="P115" s="144"/>
      <c r="Q115" s="144"/>
    </row>
    <row r="116" spans="1:17" x14ac:dyDescent="0.25">
      <c r="A116" s="144"/>
      <c r="B116" s="144"/>
      <c r="C116" s="144"/>
      <c r="D116" s="144"/>
      <c r="E116" s="144"/>
      <c r="F116" s="144"/>
      <c r="G116" s="144"/>
      <c r="H116" s="144"/>
      <c r="I116" s="144"/>
      <c r="J116" s="144"/>
      <c r="K116" s="144"/>
      <c r="L116" s="144"/>
      <c r="M116" s="144"/>
      <c r="N116" s="144"/>
      <c r="O116" s="144"/>
      <c r="P116" s="144"/>
      <c r="Q116" s="144"/>
    </row>
    <row r="117" spans="1:17" x14ac:dyDescent="0.25">
      <c r="A117" s="144"/>
      <c r="B117" s="144"/>
      <c r="C117" s="144"/>
      <c r="D117" s="144"/>
      <c r="E117" s="144"/>
      <c r="F117" s="144"/>
      <c r="G117" s="144"/>
      <c r="H117" s="144"/>
      <c r="I117" s="144"/>
      <c r="J117" s="144"/>
      <c r="K117" s="144"/>
      <c r="L117" s="144"/>
      <c r="M117" s="144"/>
      <c r="N117" s="144"/>
      <c r="O117" s="144"/>
      <c r="P117" s="144"/>
      <c r="Q117" s="144"/>
    </row>
    <row r="118" spans="1:17" x14ac:dyDescent="0.25">
      <c r="A118" s="144"/>
      <c r="B118" s="144"/>
      <c r="C118" s="144"/>
      <c r="D118" s="144"/>
      <c r="E118" s="144"/>
      <c r="F118" s="144"/>
      <c r="G118" s="144"/>
      <c r="H118" s="144"/>
      <c r="I118" s="144"/>
      <c r="J118" s="144"/>
      <c r="K118" s="144"/>
      <c r="L118" s="144"/>
      <c r="M118" s="144"/>
      <c r="N118" s="144"/>
      <c r="O118" s="144"/>
      <c r="P118" s="144"/>
      <c r="Q118" s="144"/>
    </row>
    <row r="119" spans="1:17" x14ac:dyDescent="0.25">
      <c r="A119" s="144"/>
      <c r="B119" s="144"/>
      <c r="C119" s="144"/>
      <c r="D119" s="144"/>
      <c r="E119" s="144"/>
      <c r="F119" s="144"/>
      <c r="G119" s="144"/>
      <c r="H119" s="144"/>
      <c r="I119" s="144"/>
      <c r="J119" s="144"/>
      <c r="K119" s="144"/>
      <c r="L119" s="144"/>
      <c r="M119" s="144"/>
      <c r="N119" s="144"/>
      <c r="O119" s="144"/>
      <c r="P119" s="144"/>
      <c r="Q119" s="144"/>
    </row>
    <row r="120" spans="1:17" x14ac:dyDescent="0.25">
      <c r="A120" s="144"/>
      <c r="B120" s="144"/>
      <c r="C120" s="144"/>
      <c r="D120" s="144"/>
      <c r="E120" s="144"/>
      <c r="F120" s="144"/>
      <c r="G120" s="144"/>
      <c r="H120" s="144"/>
      <c r="I120" s="144"/>
      <c r="J120" s="144"/>
      <c r="K120" s="144"/>
      <c r="L120" s="144"/>
      <c r="M120" s="144"/>
      <c r="N120" s="144"/>
      <c r="O120" s="144"/>
      <c r="P120" s="144"/>
      <c r="Q120" s="144"/>
    </row>
    <row r="121" spans="1:17" x14ac:dyDescent="0.25">
      <c r="A121" s="144"/>
      <c r="B121" s="144"/>
      <c r="C121" s="144"/>
      <c r="D121" s="144"/>
      <c r="E121" s="144"/>
      <c r="F121" s="144"/>
      <c r="G121" s="144"/>
      <c r="H121" s="144"/>
      <c r="I121" s="144"/>
      <c r="J121" s="144"/>
      <c r="K121" s="144"/>
      <c r="L121" s="144"/>
      <c r="M121" s="144"/>
      <c r="N121" s="144"/>
      <c r="O121" s="144"/>
      <c r="P121" s="144"/>
      <c r="Q121" s="144"/>
    </row>
    <row r="122" spans="1:17" x14ac:dyDescent="0.25">
      <c r="A122" s="144"/>
      <c r="B122" s="144"/>
      <c r="C122" s="144"/>
      <c r="D122" s="144"/>
      <c r="E122" s="144"/>
      <c r="F122" s="144"/>
      <c r="G122" s="144"/>
      <c r="H122" s="144"/>
      <c r="I122" s="144"/>
      <c r="J122" s="144"/>
      <c r="K122" s="144"/>
      <c r="L122" s="144"/>
      <c r="M122" s="144"/>
      <c r="N122" s="144"/>
      <c r="O122" s="144"/>
      <c r="P122" s="144"/>
      <c r="Q122" s="144"/>
    </row>
    <row r="123" spans="1:17" x14ac:dyDescent="0.25">
      <c r="A123" s="144"/>
      <c r="B123" s="144"/>
      <c r="C123" s="144"/>
      <c r="D123" s="144"/>
      <c r="E123" s="144"/>
      <c r="F123" s="144"/>
      <c r="G123" s="144"/>
      <c r="H123" s="144"/>
      <c r="I123" s="144"/>
      <c r="J123" s="144"/>
      <c r="K123" s="144"/>
      <c r="L123" s="144"/>
      <c r="M123" s="144"/>
      <c r="N123" s="144"/>
      <c r="O123" s="144"/>
      <c r="P123" s="144"/>
      <c r="Q123" s="144"/>
    </row>
    <row r="124" spans="1:17" x14ac:dyDescent="0.25">
      <c r="A124" s="144"/>
      <c r="B124" s="144"/>
      <c r="C124" s="144"/>
      <c r="D124" s="144"/>
      <c r="E124" s="144"/>
      <c r="F124" s="144"/>
      <c r="G124" s="144"/>
      <c r="H124" s="144"/>
      <c r="I124" s="144"/>
      <c r="J124" s="144"/>
      <c r="K124" s="144"/>
      <c r="L124" s="144"/>
      <c r="M124" s="144"/>
      <c r="N124" s="144"/>
      <c r="O124" s="144"/>
      <c r="P124" s="144"/>
      <c r="Q124" s="144"/>
    </row>
    <row r="125" spans="1:17" x14ac:dyDescent="0.25">
      <c r="A125" s="144"/>
      <c r="B125" s="144"/>
      <c r="C125" s="144"/>
      <c r="D125" s="144"/>
      <c r="E125" s="144"/>
      <c r="F125" s="144"/>
      <c r="G125" s="144"/>
      <c r="H125" s="144"/>
      <c r="I125" s="144"/>
      <c r="J125" s="144"/>
      <c r="K125" s="144"/>
      <c r="L125" s="144"/>
      <c r="M125" s="144"/>
      <c r="N125" s="144"/>
      <c r="O125" s="144"/>
      <c r="P125" s="144"/>
      <c r="Q125" s="144"/>
    </row>
    <row r="126" spans="1:17" x14ac:dyDescent="0.25">
      <c r="A126" s="144"/>
      <c r="B126" s="144"/>
      <c r="C126" s="144"/>
      <c r="D126" s="144"/>
      <c r="E126" s="144"/>
      <c r="F126" s="144"/>
      <c r="G126" s="144"/>
      <c r="H126" s="144"/>
      <c r="I126" s="144"/>
      <c r="J126" s="144"/>
      <c r="K126" s="144"/>
      <c r="L126" s="144"/>
      <c r="M126" s="144"/>
      <c r="N126" s="144"/>
      <c r="O126" s="144"/>
      <c r="P126" s="144"/>
      <c r="Q126" s="144"/>
    </row>
    <row r="127" spans="1:17" x14ac:dyDescent="0.25">
      <c r="A127" s="144"/>
      <c r="B127" s="144"/>
      <c r="C127" s="144"/>
      <c r="D127" s="144"/>
      <c r="E127" s="144"/>
      <c r="F127" s="144"/>
      <c r="G127" s="144"/>
      <c r="H127" s="144"/>
      <c r="I127" s="144"/>
      <c r="J127" s="144"/>
      <c r="K127" s="144"/>
      <c r="L127" s="144"/>
      <c r="M127" s="144"/>
      <c r="N127" s="144"/>
      <c r="O127" s="144"/>
      <c r="P127" s="144"/>
      <c r="Q127" s="144"/>
    </row>
    <row r="128" spans="1:17" x14ac:dyDescent="0.25">
      <c r="A128" s="144"/>
      <c r="B128" s="144"/>
      <c r="C128" s="144"/>
      <c r="D128" s="144"/>
      <c r="E128" s="144"/>
      <c r="F128" s="144"/>
      <c r="G128" s="144"/>
      <c r="H128" s="144"/>
      <c r="I128" s="144"/>
      <c r="J128" s="144"/>
      <c r="K128" s="144"/>
      <c r="L128" s="144"/>
      <c r="M128" s="144"/>
      <c r="N128" s="144"/>
      <c r="O128" s="144"/>
      <c r="P128" s="144"/>
      <c r="Q128" s="144"/>
    </row>
    <row r="129" spans="1:17" x14ac:dyDescent="0.25">
      <c r="A129" s="144"/>
      <c r="B129" s="144"/>
      <c r="C129" s="144"/>
      <c r="D129" s="144"/>
      <c r="E129" s="144"/>
      <c r="F129" s="144"/>
      <c r="G129" s="144"/>
      <c r="H129" s="144"/>
      <c r="I129" s="144"/>
      <c r="J129" s="144"/>
      <c r="K129" s="144"/>
      <c r="L129" s="144"/>
      <c r="M129" s="144"/>
      <c r="N129" s="144"/>
      <c r="O129" s="144"/>
      <c r="P129" s="144"/>
      <c r="Q129" s="144"/>
    </row>
    <row r="130" spans="1:17" x14ac:dyDescent="0.25">
      <c r="A130" s="144"/>
      <c r="B130" s="144"/>
      <c r="C130" s="144"/>
      <c r="D130" s="144"/>
      <c r="E130" s="144"/>
      <c r="F130" s="144"/>
      <c r="G130" s="144"/>
      <c r="H130" s="144"/>
      <c r="I130" s="144"/>
      <c r="J130" s="144"/>
      <c r="K130" s="144"/>
      <c r="L130" s="144"/>
      <c r="M130" s="144"/>
      <c r="N130" s="144"/>
      <c r="O130" s="144"/>
      <c r="P130" s="144"/>
      <c r="Q130" s="144"/>
    </row>
    <row r="131" spans="1:17" x14ac:dyDescent="0.25">
      <c r="A131" s="144"/>
      <c r="B131" s="144"/>
      <c r="C131" s="144"/>
      <c r="D131" s="144"/>
      <c r="E131" s="144"/>
      <c r="F131" s="144"/>
      <c r="G131" s="144"/>
      <c r="H131" s="144"/>
      <c r="I131" s="144"/>
      <c r="J131" s="144"/>
      <c r="K131" s="144"/>
      <c r="L131" s="144"/>
      <c r="M131" s="144"/>
      <c r="N131" s="144"/>
      <c r="O131" s="144"/>
      <c r="P131" s="144"/>
      <c r="Q131" s="144"/>
    </row>
    <row r="132" spans="1:17" x14ac:dyDescent="0.25">
      <c r="A132" s="144"/>
      <c r="B132" s="144"/>
      <c r="C132" s="144"/>
      <c r="D132" s="144"/>
      <c r="E132" s="144"/>
      <c r="F132" s="144"/>
      <c r="G132" s="144"/>
      <c r="H132" s="144"/>
      <c r="I132" s="144"/>
      <c r="J132" s="144"/>
      <c r="K132" s="144"/>
      <c r="L132" s="144"/>
      <c r="M132" s="144"/>
      <c r="N132" s="144"/>
      <c r="O132" s="144"/>
      <c r="P132" s="144"/>
      <c r="Q132" s="144"/>
    </row>
    <row r="133" spans="1:17" x14ac:dyDescent="0.25">
      <c r="A133" s="144"/>
      <c r="B133" s="144"/>
      <c r="C133" s="144"/>
      <c r="D133" s="144"/>
      <c r="E133" s="144"/>
      <c r="F133" s="144"/>
      <c r="G133" s="144"/>
      <c r="H133" s="144"/>
      <c r="I133" s="144"/>
      <c r="J133" s="144"/>
      <c r="K133" s="144"/>
      <c r="L133" s="144"/>
      <c r="M133" s="144"/>
      <c r="N133" s="144"/>
      <c r="O133" s="144"/>
      <c r="P133" s="144"/>
      <c r="Q133" s="144"/>
    </row>
    <row r="134" spans="1:17" x14ac:dyDescent="0.25">
      <c r="A134" s="144"/>
      <c r="B134" s="144"/>
      <c r="C134" s="144"/>
      <c r="D134" s="144"/>
      <c r="E134" s="144"/>
      <c r="F134" s="144"/>
      <c r="G134" s="144"/>
      <c r="H134" s="144"/>
      <c r="I134" s="144"/>
      <c r="J134" s="144"/>
      <c r="K134" s="144"/>
      <c r="L134" s="144"/>
      <c r="M134" s="144"/>
      <c r="N134" s="144"/>
      <c r="O134" s="144"/>
      <c r="P134" s="144"/>
      <c r="Q134" s="144"/>
    </row>
    <row r="135" spans="1:17" x14ac:dyDescent="0.25">
      <c r="A135" s="144"/>
      <c r="B135" s="144"/>
      <c r="C135" s="144"/>
      <c r="D135" s="144"/>
      <c r="E135" s="144"/>
      <c r="F135" s="144"/>
      <c r="G135" s="144"/>
      <c r="H135" s="144"/>
      <c r="I135" s="144"/>
      <c r="J135" s="144"/>
      <c r="K135" s="144"/>
      <c r="L135" s="144"/>
      <c r="M135" s="144"/>
      <c r="N135" s="144"/>
      <c r="O135" s="144"/>
      <c r="P135" s="144"/>
      <c r="Q135" s="144"/>
    </row>
    <row r="136" spans="1:17" x14ac:dyDescent="0.25">
      <c r="A136" s="144"/>
      <c r="B136" s="144"/>
      <c r="C136" s="144"/>
      <c r="D136" s="144"/>
      <c r="E136" s="144"/>
      <c r="F136" s="144"/>
      <c r="G136" s="144"/>
      <c r="H136" s="144"/>
      <c r="I136" s="144"/>
      <c r="J136" s="144"/>
      <c r="K136" s="144"/>
      <c r="L136" s="144"/>
      <c r="M136" s="144"/>
      <c r="N136" s="144"/>
      <c r="O136" s="144"/>
      <c r="P136" s="144"/>
      <c r="Q136" s="144"/>
    </row>
    <row r="137" spans="1:17" x14ac:dyDescent="0.25">
      <c r="A137" s="144"/>
      <c r="B137" s="144"/>
      <c r="C137" s="144"/>
      <c r="D137" s="144"/>
      <c r="E137" s="144"/>
      <c r="F137" s="144"/>
      <c r="G137" s="144"/>
      <c r="H137" s="144"/>
      <c r="I137" s="144"/>
      <c r="J137" s="144"/>
      <c r="K137" s="144"/>
      <c r="L137" s="144"/>
      <c r="M137" s="144"/>
      <c r="N137" s="144"/>
      <c r="O137" s="144"/>
      <c r="P137" s="144"/>
      <c r="Q137" s="144"/>
    </row>
    <row r="138" spans="1:17" x14ac:dyDescent="0.25">
      <c r="A138" s="144"/>
      <c r="B138" s="144"/>
      <c r="C138" s="144"/>
      <c r="D138" s="144"/>
      <c r="E138" s="144"/>
      <c r="F138" s="144"/>
      <c r="G138" s="144"/>
      <c r="H138" s="144"/>
      <c r="I138" s="144"/>
      <c r="J138" s="144"/>
      <c r="K138" s="144"/>
      <c r="L138" s="144"/>
      <c r="M138" s="144"/>
      <c r="N138" s="144"/>
      <c r="O138" s="144"/>
      <c r="P138" s="144"/>
      <c r="Q138" s="144"/>
    </row>
    <row r="139" spans="1:17" x14ac:dyDescent="0.25">
      <c r="A139" s="144"/>
      <c r="B139" s="144"/>
      <c r="C139" s="144"/>
      <c r="D139" s="144"/>
      <c r="E139" s="144"/>
      <c r="F139" s="144"/>
      <c r="G139" s="144"/>
      <c r="H139" s="144"/>
      <c r="I139" s="144"/>
      <c r="J139" s="144"/>
      <c r="K139" s="144"/>
      <c r="L139" s="144"/>
      <c r="M139" s="144"/>
      <c r="N139" s="144"/>
      <c r="O139" s="144"/>
      <c r="P139" s="144"/>
      <c r="Q139" s="144"/>
    </row>
    <row r="140" spans="1:17" x14ac:dyDescent="0.25">
      <c r="A140" s="144"/>
      <c r="B140" s="144"/>
      <c r="C140" s="144"/>
      <c r="D140" s="144"/>
      <c r="E140" s="144"/>
      <c r="F140" s="144"/>
      <c r="G140" s="144"/>
      <c r="H140" s="144"/>
      <c r="I140" s="144"/>
      <c r="J140" s="144"/>
      <c r="K140" s="144"/>
      <c r="L140" s="144"/>
      <c r="M140" s="144"/>
      <c r="N140" s="144"/>
      <c r="O140" s="144"/>
      <c r="P140" s="144"/>
      <c r="Q140" s="144"/>
    </row>
    <row r="141" spans="1:17" x14ac:dyDescent="0.25">
      <c r="A141" s="144"/>
      <c r="B141" s="144"/>
      <c r="C141" s="144"/>
      <c r="D141" s="144"/>
      <c r="E141" s="144"/>
      <c r="F141" s="144"/>
      <c r="G141" s="144"/>
      <c r="H141" s="144"/>
      <c r="I141" s="144"/>
      <c r="J141" s="144"/>
      <c r="K141" s="144"/>
      <c r="L141" s="144"/>
      <c r="M141" s="144"/>
      <c r="N141" s="144"/>
      <c r="O141" s="144"/>
      <c r="P141" s="144"/>
      <c r="Q141" s="144"/>
    </row>
    <row r="142" spans="1:17" x14ac:dyDescent="0.25">
      <c r="A142" s="144"/>
      <c r="B142" s="144"/>
      <c r="C142" s="144"/>
      <c r="D142" s="144"/>
      <c r="E142" s="144"/>
      <c r="F142" s="144"/>
      <c r="G142" s="144"/>
      <c r="H142" s="144"/>
      <c r="I142" s="144"/>
      <c r="J142" s="144"/>
      <c r="K142" s="144"/>
      <c r="L142" s="144"/>
      <c r="M142" s="144"/>
      <c r="N142" s="144"/>
      <c r="O142" s="144"/>
      <c r="P142" s="144"/>
      <c r="Q142" s="144"/>
    </row>
    <row r="143" spans="1:17" x14ac:dyDescent="0.25">
      <c r="A143" s="144"/>
      <c r="B143" s="144"/>
      <c r="C143" s="144"/>
      <c r="D143" s="144"/>
      <c r="E143" s="144"/>
      <c r="F143" s="144"/>
      <c r="G143" s="144"/>
      <c r="H143" s="144"/>
      <c r="I143" s="144"/>
      <c r="J143" s="144"/>
      <c r="K143" s="144"/>
      <c r="L143" s="144"/>
      <c r="M143" s="144"/>
      <c r="N143" s="144"/>
      <c r="O143" s="144"/>
      <c r="P143" s="144"/>
      <c r="Q143" s="144"/>
    </row>
    <row r="144" spans="1:17" x14ac:dyDescent="0.25">
      <c r="A144" s="144"/>
      <c r="B144" s="144"/>
      <c r="C144" s="144"/>
      <c r="D144" s="144"/>
      <c r="E144" s="144"/>
      <c r="F144" s="144"/>
      <c r="G144" s="144"/>
      <c r="H144" s="144"/>
      <c r="I144" s="144"/>
      <c r="J144" s="144"/>
      <c r="K144" s="144"/>
      <c r="L144" s="144"/>
      <c r="M144" s="144"/>
      <c r="N144" s="144"/>
      <c r="O144" s="144"/>
      <c r="P144" s="144"/>
      <c r="Q144" s="144"/>
    </row>
    <row r="145" spans="1:17" x14ac:dyDescent="0.25">
      <c r="A145" s="144"/>
      <c r="B145" s="144"/>
      <c r="C145" s="144"/>
      <c r="D145" s="144"/>
      <c r="E145" s="144"/>
      <c r="F145" s="144"/>
      <c r="G145" s="144"/>
      <c r="H145" s="144"/>
      <c r="I145" s="144"/>
      <c r="J145" s="144"/>
      <c r="K145" s="144"/>
      <c r="L145" s="144"/>
      <c r="M145" s="144"/>
      <c r="N145" s="144"/>
      <c r="O145" s="144"/>
      <c r="P145" s="144"/>
      <c r="Q145" s="144"/>
    </row>
    <row r="146" spans="1:17" x14ac:dyDescent="0.25">
      <c r="A146" s="144"/>
      <c r="B146" s="144"/>
      <c r="C146" s="144"/>
      <c r="D146" s="144"/>
      <c r="E146" s="144"/>
      <c r="F146" s="144"/>
      <c r="G146" s="144"/>
      <c r="H146" s="144"/>
      <c r="I146" s="144"/>
      <c r="J146" s="144"/>
      <c r="K146" s="144"/>
      <c r="L146" s="144"/>
      <c r="M146" s="144"/>
      <c r="N146" s="144"/>
      <c r="O146" s="144"/>
      <c r="P146" s="144"/>
      <c r="Q146" s="144"/>
    </row>
    <row r="147" spans="1:17" x14ac:dyDescent="0.25">
      <c r="A147" s="144"/>
      <c r="B147" s="144"/>
      <c r="C147" s="144"/>
      <c r="D147" s="144"/>
      <c r="E147" s="144"/>
      <c r="F147" s="144"/>
      <c r="G147" s="144"/>
      <c r="H147" s="144"/>
      <c r="I147" s="144"/>
      <c r="J147" s="144"/>
      <c r="K147" s="144"/>
      <c r="L147" s="144"/>
      <c r="M147" s="144"/>
      <c r="N147" s="144"/>
      <c r="O147" s="144"/>
      <c r="P147" s="144"/>
      <c r="Q147" s="144"/>
    </row>
    <row r="148" spans="1:17" x14ac:dyDescent="0.25">
      <c r="A148" s="144"/>
      <c r="B148" s="144"/>
      <c r="C148" s="144"/>
      <c r="D148" s="144"/>
      <c r="E148" s="144"/>
      <c r="F148" s="144"/>
      <c r="G148" s="144"/>
      <c r="H148" s="144"/>
      <c r="I148" s="144"/>
      <c r="J148" s="144"/>
      <c r="K148" s="144"/>
      <c r="L148" s="144"/>
      <c r="M148" s="144"/>
      <c r="N148" s="144"/>
      <c r="O148" s="144"/>
      <c r="P148" s="144"/>
      <c r="Q148" s="144"/>
    </row>
    <row r="149" spans="1:17" x14ac:dyDescent="0.25">
      <c r="A149" s="144"/>
      <c r="B149" s="144"/>
      <c r="C149" s="144"/>
      <c r="D149" s="144"/>
      <c r="E149" s="144"/>
      <c r="F149" s="144"/>
      <c r="G149" s="144"/>
      <c r="H149" s="144"/>
      <c r="I149" s="144"/>
      <c r="J149" s="144"/>
      <c r="K149" s="144"/>
      <c r="L149" s="144"/>
      <c r="M149" s="144"/>
      <c r="N149" s="144"/>
      <c r="O149" s="144"/>
      <c r="P149" s="144"/>
      <c r="Q149" s="144"/>
    </row>
    <row r="150" spans="1:17" x14ac:dyDescent="0.25">
      <c r="A150" s="144"/>
      <c r="B150" s="144"/>
      <c r="C150" s="144"/>
      <c r="D150" s="144"/>
      <c r="E150" s="144"/>
      <c r="F150" s="144"/>
      <c r="G150" s="144"/>
      <c r="H150" s="144"/>
      <c r="I150" s="144"/>
      <c r="J150" s="144"/>
      <c r="K150" s="144"/>
      <c r="L150" s="144"/>
      <c r="M150" s="144"/>
      <c r="N150" s="144"/>
      <c r="O150" s="144"/>
      <c r="P150" s="144"/>
      <c r="Q150" s="144"/>
    </row>
    <row r="151" spans="1:17" x14ac:dyDescent="0.25">
      <c r="A151" s="144"/>
      <c r="B151" s="144"/>
      <c r="C151" s="144"/>
      <c r="D151" s="144"/>
      <c r="E151" s="144"/>
      <c r="F151" s="144"/>
      <c r="G151" s="144"/>
      <c r="H151" s="144"/>
      <c r="I151" s="144"/>
      <c r="J151" s="144"/>
      <c r="K151" s="144"/>
      <c r="L151" s="144"/>
      <c r="M151" s="144"/>
      <c r="N151" s="144"/>
      <c r="O151" s="144"/>
      <c r="P151" s="144"/>
      <c r="Q151" s="144"/>
    </row>
    <row r="152" spans="1:17" x14ac:dyDescent="0.25">
      <c r="A152" s="144"/>
      <c r="B152" s="144"/>
      <c r="C152" s="144"/>
      <c r="D152" s="144"/>
      <c r="E152" s="144"/>
      <c r="F152" s="144"/>
      <c r="G152" s="144"/>
      <c r="H152" s="144"/>
      <c r="I152" s="144"/>
      <c r="J152" s="144"/>
      <c r="K152" s="144"/>
      <c r="L152" s="144"/>
      <c r="M152" s="144"/>
      <c r="N152" s="144"/>
      <c r="O152" s="144"/>
      <c r="P152" s="144"/>
      <c r="Q152" s="144"/>
    </row>
    <row r="153" spans="1:17" x14ac:dyDescent="0.25">
      <c r="A153" s="144"/>
      <c r="B153" s="144"/>
      <c r="C153" s="144"/>
      <c r="D153" s="144"/>
      <c r="E153" s="144"/>
      <c r="F153" s="144"/>
      <c r="G153" s="144"/>
      <c r="H153" s="144"/>
      <c r="I153" s="144"/>
      <c r="J153" s="144"/>
      <c r="K153" s="144"/>
      <c r="L153" s="144"/>
      <c r="M153" s="144"/>
      <c r="N153" s="144"/>
      <c r="O153" s="144"/>
      <c r="P153" s="144"/>
      <c r="Q153" s="144"/>
    </row>
    <row r="154" spans="1:17" x14ac:dyDescent="0.25">
      <c r="A154" s="144"/>
      <c r="B154" s="144"/>
      <c r="C154" s="144"/>
      <c r="D154" s="144"/>
      <c r="E154" s="144"/>
      <c r="F154" s="144"/>
      <c r="G154" s="144"/>
      <c r="H154" s="144"/>
      <c r="I154" s="144"/>
      <c r="J154" s="144"/>
      <c r="K154" s="144"/>
      <c r="L154" s="144"/>
      <c r="M154" s="144"/>
      <c r="N154" s="144"/>
      <c r="O154" s="144"/>
      <c r="P154" s="144"/>
      <c r="Q154" s="144"/>
    </row>
    <row r="155" spans="1:17" x14ac:dyDescent="0.25">
      <c r="A155" s="144"/>
      <c r="B155" s="144"/>
      <c r="C155" s="144"/>
      <c r="D155" s="144"/>
      <c r="E155" s="144"/>
      <c r="F155" s="144"/>
      <c r="G155" s="144"/>
      <c r="H155" s="144"/>
      <c r="I155" s="144"/>
      <c r="J155" s="144"/>
      <c r="K155" s="144"/>
      <c r="L155" s="144"/>
      <c r="M155" s="144"/>
      <c r="N155" s="144"/>
      <c r="O155" s="144"/>
      <c r="P155" s="144"/>
      <c r="Q155" s="144"/>
    </row>
    <row r="156" spans="1:17" x14ac:dyDescent="0.25">
      <c r="A156" s="144"/>
      <c r="B156" s="144"/>
      <c r="C156" s="144"/>
      <c r="D156" s="144"/>
      <c r="E156" s="144"/>
      <c r="F156" s="144"/>
      <c r="G156" s="144"/>
      <c r="H156" s="144"/>
      <c r="I156" s="144"/>
      <c r="J156" s="144"/>
      <c r="K156" s="144"/>
      <c r="L156" s="144"/>
      <c r="M156" s="144"/>
      <c r="N156" s="144"/>
      <c r="O156" s="144"/>
      <c r="P156" s="144"/>
      <c r="Q156" s="144"/>
    </row>
    <row r="157" spans="1:17" x14ac:dyDescent="0.25">
      <c r="A157" s="144"/>
      <c r="B157" s="144"/>
      <c r="C157" s="144"/>
      <c r="D157" s="144"/>
      <c r="E157" s="144"/>
      <c r="F157" s="144"/>
      <c r="G157" s="144"/>
      <c r="H157" s="144"/>
      <c r="I157" s="144"/>
      <c r="J157" s="144"/>
      <c r="K157" s="144"/>
      <c r="L157" s="144"/>
      <c r="M157" s="144"/>
      <c r="N157" s="144"/>
      <c r="O157" s="144"/>
      <c r="P157" s="144"/>
      <c r="Q157" s="144"/>
    </row>
    <row r="158" spans="1:17" x14ac:dyDescent="0.25">
      <c r="A158" s="144"/>
      <c r="B158" s="144"/>
      <c r="C158" s="144"/>
      <c r="D158" s="144"/>
      <c r="E158" s="144"/>
      <c r="F158" s="144"/>
      <c r="G158" s="144"/>
      <c r="H158" s="144"/>
      <c r="I158" s="144"/>
      <c r="J158" s="144"/>
      <c r="K158" s="144"/>
      <c r="L158" s="144"/>
      <c r="M158" s="144"/>
      <c r="N158" s="144"/>
      <c r="O158" s="144"/>
      <c r="P158" s="144"/>
      <c r="Q158" s="144"/>
    </row>
    <row r="159" spans="1:17" x14ac:dyDescent="0.25">
      <c r="A159" s="144"/>
      <c r="B159" s="144"/>
      <c r="C159" s="144"/>
      <c r="D159" s="144"/>
      <c r="E159" s="144"/>
      <c r="F159" s="144"/>
      <c r="G159" s="144"/>
      <c r="H159" s="144"/>
      <c r="I159" s="144"/>
      <c r="J159" s="144"/>
      <c r="K159" s="144"/>
      <c r="L159" s="144"/>
      <c r="M159" s="144"/>
      <c r="N159" s="144"/>
      <c r="O159" s="144"/>
      <c r="P159" s="144"/>
      <c r="Q159" s="144"/>
    </row>
    <row r="160" spans="1:17" x14ac:dyDescent="0.25">
      <c r="A160" s="144"/>
      <c r="B160" s="144"/>
      <c r="C160" s="144"/>
      <c r="D160" s="144"/>
      <c r="E160" s="144"/>
      <c r="F160" s="144"/>
      <c r="G160" s="144"/>
      <c r="H160" s="144"/>
      <c r="I160" s="144"/>
      <c r="J160" s="144"/>
      <c r="K160" s="144"/>
      <c r="L160" s="144"/>
      <c r="M160" s="144"/>
      <c r="N160" s="144"/>
      <c r="O160" s="144"/>
      <c r="P160" s="144"/>
      <c r="Q160" s="144"/>
    </row>
    <row r="161" spans="1:17" x14ac:dyDescent="0.25">
      <c r="A161" s="144"/>
      <c r="B161" s="144"/>
      <c r="C161" s="144"/>
      <c r="D161" s="144"/>
      <c r="E161" s="144"/>
      <c r="F161" s="144"/>
      <c r="G161" s="144"/>
      <c r="H161" s="144"/>
      <c r="I161" s="144"/>
      <c r="J161" s="144"/>
      <c r="K161" s="144"/>
      <c r="L161" s="144"/>
      <c r="M161" s="144"/>
      <c r="N161" s="144"/>
      <c r="O161" s="144"/>
      <c r="P161" s="144"/>
      <c r="Q161" s="144"/>
    </row>
    <row r="162" spans="1:17" x14ac:dyDescent="0.25">
      <c r="A162" s="144"/>
      <c r="B162" s="144"/>
      <c r="C162" s="144"/>
      <c r="D162" s="144"/>
      <c r="E162" s="144"/>
      <c r="F162" s="144"/>
      <c r="G162" s="144"/>
      <c r="H162" s="144"/>
      <c r="I162" s="144"/>
      <c r="J162" s="144"/>
      <c r="K162" s="144"/>
      <c r="L162" s="144"/>
      <c r="M162" s="144"/>
      <c r="N162" s="144"/>
      <c r="O162" s="144"/>
      <c r="P162" s="144"/>
      <c r="Q162" s="144"/>
    </row>
    <row r="163" spans="1:17" x14ac:dyDescent="0.25">
      <c r="A163" s="144"/>
      <c r="B163" s="144"/>
      <c r="C163" s="144"/>
      <c r="D163" s="144"/>
      <c r="E163" s="144"/>
      <c r="F163" s="144"/>
      <c r="G163" s="144"/>
      <c r="H163" s="144"/>
      <c r="I163" s="144"/>
      <c r="J163" s="144"/>
      <c r="K163" s="144"/>
      <c r="L163" s="144"/>
      <c r="M163" s="144"/>
      <c r="N163" s="144"/>
      <c r="O163" s="144"/>
      <c r="P163" s="144"/>
      <c r="Q163" s="144"/>
    </row>
    <row r="164" spans="1:17" x14ac:dyDescent="0.25">
      <c r="A164" s="144"/>
      <c r="B164" s="144"/>
      <c r="C164" s="144"/>
      <c r="D164" s="144"/>
      <c r="E164" s="144"/>
      <c r="F164" s="144"/>
      <c r="G164" s="144"/>
      <c r="H164" s="144"/>
      <c r="I164" s="144"/>
      <c r="J164" s="144"/>
      <c r="K164" s="144"/>
      <c r="L164" s="144"/>
      <c r="M164" s="144"/>
      <c r="N164" s="144"/>
      <c r="O164" s="144"/>
      <c r="P164" s="144"/>
      <c r="Q164" s="144"/>
    </row>
    <row r="165" spans="1:17" x14ac:dyDescent="0.25">
      <c r="A165" s="144"/>
      <c r="B165" s="144"/>
      <c r="C165" s="144"/>
      <c r="D165" s="144"/>
      <c r="E165" s="144"/>
      <c r="F165" s="144"/>
      <c r="G165" s="144"/>
      <c r="H165" s="144"/>
      <c r="I165" s="144"/>
      <c r="J165" s="144"/>
      <c r="K165" s="144"/>
      <c r="L165" s="144"/>
      <c r="M165" s="144"/>
      <c r="N165" s="144"/>
      <c r="O165" s="144"/>
      <c r="P165" s="144"/>
      <c r="Q165" s="144"/>
    </row>
    <row r="166" spans="1:17" x14ac:dyDescent="0.25">
      <c r="A166" s="144"/>
      <c r="B166" s="144"/>
      <c r="C166" s="144"/>
      <c r="D166" s="144"/>
      <c r="E166" s="144"/>
      <c r="F166" s="144"/>
      <c r="G166" s="144"/>
      <c r="H166" s="144"/>
      <c r="I166" s="144"/>
      <c r="J166" s="144"/>
      <c r="K166" s="144"/>
      <c r="L166" s="144"/>
      <c r="M166" s="144"/>
      <c r="N166" s="144"/>
      <c r="O166" s="144"/>
      <c r="P166" s="144"/>
      <c r="Q166" s="144"/>
    </row>
    <row r="167" spans="1:17" x14ac:dyDescent="0.25">
      <c r="A167" s="144"/>
      <c r="B167" s="144"/>
      <c r="C167" s="144"/>
      <c r="D167" s="144"/>
      <c r="E167" s="144"/>
      <c r="F167" s="144"/>
      <c r="G167" s="144"/>
      <c r="H167" s="144"/>
      <c r="I167" s="144"/>
      <c r="J167" s="144"/>
      <c r="K167" s="144"/>
      <c r="L167" s="144"/>
      <c r="M167" s="144"/>
      <c r="N167" s="144"/>
      <c r="O167" s="144"/>
      <c r="P167" s="144"/>
      <c r="Q167" s="144"/>
    </row>
    <row r="168" spans="1:17" x14ac:dyDescent="0.25">
      <c r="A168" s="144"/>
      <c r="B168" s="144"/>
      <c r="C168" s="144"/>
      <c r="D168" s="144"/>
      <c r="E168" s="144"/>
      <c r="F168" s="144"/>
      <c r="G168" s="144"/>
      <c r="H168" s="144"/>
      <c r="I168" s="144"/>
      <c r="J168" s="144"/>
      <c r="K168" s="144"/>
      <c r="L168" s="144"/>
      <c r="M168" s="144"/>
      <c r="N168" s="144"/>
      <c r="O168" s="144"/>
      <c r="P168" s="144"/>
      <c r="Q168" s="144"/>
    </row>
    <row r="169" spans="1:17" x14ac:dyDescent="0.25">
      <c r="A169" s="144"/>
      <c r="B169" s="144"/>
      <c r="C169" s="144"/>
      <c r="D169" s="144"/>
      <c r="E169" s="144"/>
      <c r="F169" s="144"/>
      <c r="G169" s="144"/>
      <c r="H169" s="144"/>
      <c r="I169" s="144"/>
      <c r="J169" s="144"/>
      <c r="K169" s="144"/>
      <c r="L169" s="144"/>
      <c r="M169" s="144"/>
      <c r="N169" s="144"/>
      <c r="O169" s="144"/>
      <c r="P169" s="144"/>
      <c r="Q169" s="144"/>
    </row>
    <row r="170" spans="1:17" x14ac:dyDescent="0.25">
      <c r="A170" s="144"/>
      <c r="B170" s="144"/>
      <c r="C170" s="144"/>
      <c r="D170" s="144"/>
      <c r="E170" s="144"/>
      <c r="F170" s="144"/>
      <c r="G170" s="144"/>
      <c r="H170" s="144"/>
      <c r="I170" s="144"/>
      <c r="J170" s="144"/>
      <c r="K170" s="144"/>
      <c r="L170" s="144"/>
      <c r="M170" s="144"/>
      <c r="N170" s="144"/>
      <c r="O170" s="144"/>
      <c r="P170" s="144"/>
      <c r="Q170" s="144"/>
    </row>
    <row r="171" spans="1:17" x14ac:dyDescent="0.25">
      <c r="A171" s="144"/>
      <c r="B171" s="144"/>
      <c r="C171" s="144"/>
      <c r="D171" s="144"/>
      <c r="E171" s="144"/>
      <c r="F171" s="144"/>
      <c r="G171" s="144"/>
      <c r="H171" s="144"/>
      <c r="I171" s="144"/>
      <c r="J171" s="144"/>
      <c r="K171" s="144"/>
      <c r="L171" s="144"/>
      <c r="M171" s="144"/>
      <c r="N171" s="144"/>
      <c r="O171" s="144"/>
      <c r="P171" s="144"/>
      <c r="Q171" s="144"/>
    </row>
    <row r="172" spans="1:17" x14ac:dyDescent="0.25">
      <c r="A172" s="144"/>
      <c r="B172" s="144"/>
      <c r="C172" s="144"/>
      <c r="D172" s="144"/>
      <c r="E172" s="144"/>
      <c r="F172" s="144"/>
      <c r="G172" s="144"/>
      <c r="H172" s="144"/>
      <c r="I172" s="144"/>
      <c r="J172" s="144"/>
      <c r="K172" s="144"/>
      <c r="L172" s="144"/>
      <c r="M172" s="144"/>
      <c r="N172" s="144"/>
      <c r="O172" s="144"/>
      <c r="P172" s="144"/>
      <c r="Q172" s="144"/>
    </row>
    <row r="173" spans="1:17" x14ac:dyDescent="0.25">
      <c r="A173" s="144"/>
      <c r="B173" s="144"/>
      <c r="C173" s="144"/>
      <c r="D173" s="144"/>
      <c r="E173" s="144"/>
      <c r="F173" s="144"/>
      <c r="G173" s="144"/>
      <c r="H173" s="144"/>
      <c r="I173" s="144"/>
      <c r="J173" s="144"/>
      <c r="K173" s="144"/>
      <c r="L173" s="144"/>
      <c r="M173" s="144"/>
      <c r="N173" s="144"/>
      <c r="O173" s="144"/>
      <c r="P173" s="144"/>
      <c r="Q173" s="144"/>
    </row>
    <row r="174" spans="1:17" x14ac:dyDescent="0.25">
      <c r="A174" s="144"/>
      <c r="B174" s="144"/>
      <c r="C174" s="144"/>
      <c r="D174" s="144"/>
      <c r="E174" s="144"/>
      <c r="F174" s="144"/>
      <c r="G174" s="144"/>
      <c r="H174" s="144"/>
      <c r="I174" s="144"/>
      <c r="J174" s="144"/>
      <c r="K174" s="144"/>
      <c r="L174" s="144"/>
      <c r="M174" s="144"/>
      <c r="N174" s="144"/>
      <c r="O174" s="144"/>
      <c r="P174" s="144"/>
      <c r="Q174" s="144"/>
    </row>
    <row r="175" spans="1:17" x14ac:dyDescent="0.25">
      <c r="A175" s="144"/>
      <c r="B175" s="144"/>
      <c r="C175" s="144"/>
      <c r="D175" s="144"/>
      <c r="E175" s="144"/>
      <c r="F175" s="144"/>
      <c r="G175" s="144"/>
      <c r="H175" s="144"/>
      <c r="I175" s="144"/>
      <c r="J175" s="144"/>
      <c r="K175" s="144"/>
      <c r="L175" s="144"/>
      <c r="M175" s="144"/>
      <c r="N175" s="144"/>
      <c r="O175" s="144"/>
      <c r="P175" s="144"/>
      <c r="Q175" s="144"/>
    </row>
    <row r="176" spans="1:17" x14ac:dyDescent="0.25">
      <c r="A176" s="144"/>
      <c r="B176" s="144"/>
      <c r="C176" s="144"/>
      <c r="D176" s="144"/>
      <c r="E176" s="144"/>
      <c r="F176" s="144"/>
      <c r="G176" s="144"/>
      <c r="H176" s="144"/>
      <c r="I176" s="144"/>
      <c r="J176" s="144"/>
      <c r="K176" s="144"/>
      <c r="L176" s="144"/>
      <c r="M176" s="144"/>
      <c r="N176" s="144"/>
      <c r="O176" s="144"/>
      <c r="P176" s="144"/>
      <c r="Q176" s="144"/>
    </row>
    <row r="177" spans="1:17" x14ac:dyDescent="0.25">
      <c r="A177" s="144"/>
      <c r="B177" s="144"/>
      <c r="C177" s="144"/>
      <c r="D177" s="144"/>
      <c r="E177" s="144"/>
      <c r="F177" s="144"/>
      <c r="G177" s="144"/>
      <c r="H177" s="144"/>
      <c r="I177" s="144"/>
      <c r="J177" s="144"/>
      <c r="K177" s="144"/>
      <c r="L177" s="144"/>
      <c r="M177" s="144"/>
      <c r="N177" s="144"/>
      <c r="O177" s="144"/>
      <c r="P177" s="144"/>
      <c r="Q177" s="144"/>
    </row>
    <row r="178" spans="1:17" x14ac:dyDescent="0.25">
      <c r="A178" s="144"/>
      <c r="B178" s="144"/>
      <c r="C178" s="144"/>
      <c r="D178" s="144"/>
      <c r="E178" s="144"/>
      <c r="F178" s="144"/>
      <c r="G178" s="144"/>
      <c r="H178" s="144"/>
      <c r="I178" s="144"/>
      <c r="J178" s="144"/>
      <c r="K178" s="144"/>
      <c r="L178" s="144"/>
      <c r="M178" s="144"/>
      <c r="N178" s="144"/>
      <c r="O178" s="144"/>
      <c r="P178" s="144"/>
      <c r="Q178" s="144"/>
    </row>
    <row r="179" spans="1:17" x14ac:dyDescent="0.25">
      <c r="A179" s="144"/>
      <c r="B179" s="144"/>
      <c r="C179" s="144"/>
      <c r="D179" s="144"/>
      <c r="E179" s="144"/>
      <c r="F179" s="144"/>
      <c r="G179" s="144"/>
      <c r="H179" s="144"/>
      <c r="I179" s="144"/>
      <c r="J179" s="144"/>
      <c r="K179" s="144"/>
      <c r="L179" s="144"/>
      <c r="M179" s="144"/>
      <c r="N179" s="144"/>
      <c r="O179" s="144"/>
      <c r="P179" s="144"/>
      <c r="Q179" s="144"/>
    </row>
    <row r="180" spans="1:17" x14ac:dyDescent="0.25">
      <c r="A180" s="144"/>
      <c r="B180" s="144"/>
      <c r="C180" s="144"/>
      <c r="D180" s="144"/>
      <c r="E180" s="144"/>
      <c r="F180" s="144"/>
      <c r="G180" s="144"/>
      <c r="H180" s="144"/>
      <c r="I180" s="144"/>
      <c r="J180" s="144"/>
      <c r="K180" s="144"/>
      <c r="L180" s="144"/>
      <c r="M180" s="144"/>
      <c r="N180" s="144"/>
      <c r="O180" s="144"/>
      <c r="P180" s="144"/>
      <c r="Q180" s="144"/>
    </row>
    <row r="181" spans="1:17" x14ac:dyDescent="0.25">
      <c r="A181" s="144"/>
      <c r="B181" s="144"/>
      <c r="C181" s="144"/>
      <c r="D181" s="144"/>
      <c r="E181" s="144"/>
      <c r="F181" s="144"/>
      <c r="G181" s="144"/>
      <c r="H181" s="144"/>
      <c r="I181" s="144"/>
      <c r="J181" s="144"/>
      <c r="K181" s="144"/>
      <c r="L181" s="144"/>
      <c r="M181" s="144"/>
      <c r="N181" s="144"/>
      <c r="O181" s="144"/>
      <c r="P181" s="144"/>
      <c r="Q181" s="144"/>
    </row>
    <row r="182" spans="1:17" x14ac:dyDescent="0.25">
      <c r="A182" s="144"/>
      <c r="B182" s="144"/>
      <c r="C182" s="144"/>
      <c r="D182" s="144"/>
      <c r="E182" s="144"/>
      <c r="F182" s="144"/>
      <c r="G182" s="144"/>
      <c r="H182" s="144"/>
      <c r="I182" s="144"/>
      <c r="J182" s="144"/>
      <c r="K182" s="144"/>
      <c r="L182" s="144"/>
      <c r="M182" s="144"/>
      <c r="N182" s="144"/>
      <c r="O182" s="144"/>
      <c r="P182" s="144"/>
      <c r="Q182" s="144"/>
    </row>
    <row r="183" spans="1:17" x14ac:dyDescent="0.25">
      <c r="A183" s="144"/>
      <c r="B183" s="144"/>
      <c r="C183" s="144"/>
      <c r="D183" s="144"/>
      <c r="E183" s="144"/>
      <c r="F183" s="144"/>
      <c r="G183" s="144"/>
      <c r="H183" s="144"/>
      <c r="I183" s="144"/>
      <c r="J183" s="144"/>
      <c r="K183" s="144"/>
      <c r="L183" s="144"/>
      <c r="M183" s="144"/>
      <c r="N183" s="144"/>
      <c r="O183" s="144"/>
      <c r="P183" s="144"/>
      <c r="Q183" s="144"/>
    </row>
    <row r="184" spans="1:17" x14ac:dyDescent="0.25">
      <c r="A184" s="144"/>
      <c r="B184" s="144"/>
      <c r="C184" s="144"/>
      <c r="D184" s="144"/>
      <c r="E184" s="144"/>
      <c r="F184" s="144"/>
      <c r="G184" s="144"/>
      <c r="H184" s="144"/>
      <c r="I184" s="144"/>
      <c r="J184" s="144"/>
      <c r="K184" s="144"/>
      <c r="L184" s="144"/>
      <c r="M184" s="144"/>
      <c r="N184" s="144"/>
      <c r="O184" s="144"/>
      <c r="P184" s="144"/>
      <c r="Q184" s="144"/>
    </row>
    <row r="185" spans="1:17" x14ac:dyDescent="0.25">
      <c r="A185" s="144"/>
      <c r="B185" s="144"/>
      <c r="C185" s="144"/>
      <c r="D185" s="144"/>
      <c r="E185" s="144"/>
      <c r="F185" s="144"/>
      <c r="G185" s="144"/>
      <c r="H185" s="144"/>
      <c r="I185" s="144"/>
      <c r="J185" s="144"/>
      <c r="K185" s="144"/>
      <c r="L185" s="144"/>
      <c r="M185" s="144"/>
      <c r="N185" s="144"/>
      <c r="O185" s="144"/>
      <c r="P185" s="144"/>
      <c r="Q185" s="144"/>
    </row>
    <row r="186" spans="1:17" x14ac:dyDescent="0.25">
      <c r="A186" s="144"/>
      <c r="B186" s="144"/>
      <c r="C186" s="144"/>
      <c r="D186" s="144"/>
      <c r="E186" s="144"/>
      <c r="F186" s="144"/>
      <c r="G186" s="144"/>
      <c r="H186" s="144"/>
      <c r="I186" s="144"/>
      <c r="J186" s="144"/>
      <c r="K186" s="144"/>
      <c r="L186" s="144"/>
      <c r="M186" s="144"/>
      <c r="N186" s="144"/>
      <c r="O186" s="144"/>
      <c r="P186" s="144"/>
      <c r="Q186" s="144"/>
    </row>
    <row r="187" spans="1:17" x14ac:dyDescent="0.25">
      <c r="A187" s="144"/>
      <c r="B187" s="144"/>
      <c r="C187" s="144"/>
      <c r="D187" s="144"/>
      <c r="E187" s="144"/>
      <c r="F187" s="144"/>
      <c r="G187" s="144"/>
      <c r="H187" s="144"/>
      <c r="I187" s="144"/>
      <c r="J187" s="144"/>
      <c r="K187" s="144"/>
      <c r="L187" s="144"/>
      <c r="M187" s="144"/>
      <c r="N187" s="144"/>
      <c r="O187" s="144"/>
      <c r="P187" s="144"/>
      <c r="Q187" s="144"/>
    </row>
    <row r="188" spans="1:17" x14ac:dyDescent="0.25">
      <c r="A188" s="144"/>
      <c r="B188" s="144"/>
      <c r="C188" s="144"/>
      <c r="D188" s="144"/>
      <c r="E188" s="144"/>
      <c r="F188" s="144"/>
      <c r="G188" s="144"/>
      <c r="H188" s="144"/>
      <c r="I188" s="144"/>
      <c r="J188" s="144"/>
      <c r="K188" s="144"/>
      <c r="L188" s="144"/>
      <c r="M188" s="144"/>
      <c r="N188" s="144"/>
      <c r="O188" s="144"/>
      <c r="P188" s="144"/>
      <c r="Q188" s="144"/>
    </row>
    <row r="189" spans="1:17" x14ac:dyDescent="0.25">
      <c r="A189" s="144"/>
      <c r="B189" s="144"/>
      <c r="C189" s="144"/>
      <c r="D189" s="144"/>
      <c r="E189" s="144"/>
      <c r="F189" s="144"/>
      <c r="G189" s="144"/>
      <c r="H189" s="144"/>
      <c r="I189" s="144"/>
      <c r="J189" s="144"/>
      <c r="K189" s="144"/>
      <c r="L189" s="144"/>
      <c r="M189" s="144"/>
      <c r="N189" s="144"/>
      <c r="O189" s="144"/>
      <c r="P189" s="144"/>
      <c r="Q189" s="144"/>
    </row>
    <row r="190" spans="1:17" x14ac:dyDescent="0.25">
      <c r="A190" s="144"/>
      <c r="B190" s="144"/>
      <c r="C190" s="144"/>
      <c r="D190" s="144"/>
      <c r="E190" s="144"/>
      <c r="F190" s="144"/>
      <c r="G190" s="144"/>
      <c r="H190" s="144"/>
      <c r="I190" s="144"/>
      <c r="J190" s="144"/>
      <c r="K190" s="144"/>
      <c r="L190" s="144"/>
      <c r="M190" s="144"/>
      <c r="N190" s="144"/>
      <c r="O190" s="144"/>
      <c r="P190" s="144"/>
      <c r="Q190" s="144"/>
    </row>
    <row r="191" spans="1:17" x14ac:dyDescent="0.25">
      <c r="A191" s="144"/>
      <c r="B191" s="144"/>
      <c r="C191" s="144"/>
      <c r="D191" s="144"/>
      <c r="E191" s="144"/>
      <c r="F191" s="144"/>
      <c r="G191" s="144"/>
      <c r="H191" s="144"/>
      <c r="I191" s="144"/>
      <c r="J191" s="144"/>
      <c r="K191" s="144"/>
      <c r="L191" s="144"/>
      <c r="M191" s="144"/>
      <c r="N191" s="144"/>
      <c r="O191" s="144"/>
      <c r="P191" s="144"/>
      <c r="Q191" s="144"/>
    </row>
    <row r="192" spans="1:17" x14ac:dyDescent="0.25">
      <c r="A192" s="144"/>
      <c r="B192" s="144"/>
      <c r="C192" s="144"/>
      <c r="D192" s="144"/>
      <c r="E192" s="144"/>
      <c r="F192" s="144"/>
      <c r="G192" s="144"/>
      <c r="H192" s="144"/>
      <c r="I192" s="144"/>
      <c r="J192" s="144"/>
      <c r="K192" s="144"/>
      <c r="L192" s="144"/>
      <c r="M192" s="144"/>
      <c r="N192" s="144"/>
      <c r="O192" s="144"/>
      <c r="P192" s="144"/>
      <c r="Q192" s="144"/>
    </row>
    <row r="193" spans="1:17" x14ac:dyDescent="0.25">
      <c r="A193" s="144"/>
      <c r="B193" s="144"/>
      <c r="C193" s="144"/>
      <c r="D193" s="144"/>
      <c r="E193" s="144"/>
      <c r="F193" s="144"/>
      <c r="G193" s="144"/>
      <c r="H193" s="144"/>
      <c r="I193" s="144"/>
      <c r="J193" s="144"/>
      <c r="K193" s="144"/>
      <c r="L193" s="144"/>
      <c r="M193" s="144"/>
      <c r="N193" s="144"/>
      <c r="O193" s="144"/>
      <c r="P193" s="144"/>
      <c r="Q193" s="144"/>
    </row>
    <row r="194" spans="1:17" x14ac:dyDescent="0.25">
      <c r="A194" s="144"/>
      <c r="B194" s="144"/>
      <c r="C194" s="144"/>
      <c r="D194" s="144"/>
      <c r="E194" s="144"/>
      <c r="F194" s="144"/>
      <c r="G194" s="144"/>
      <c r="H194" s="144"/>
      <c r="I194" s="144"/>
      <c r="J194" s="144"/>
      <c r="K194" s="144"/>
      <c r="L194" s="144"/>
      <c r="M194" s="144"/>
      <c r="N194" s="144"/>
      <c r="O194" s="144"/>
      <c r="P194" s="144"/>
      <c r="Q194" s="144"/>
    </row>
    <row r="195" spans="1:17" x14ac:dyDescent="0.25">
      <c r="A195" s="144"/>
      <c r="B195" s="144"/>
      <c r="C195" s="144"/>
      <c r="D195" s="144"/>
      <c r="E195" s="144"/>
      <c r="F195" s="144"/>
      <c r="G195" s="144"/>
      <c r="H195" s="144"/>
      <c r="I195" s="144"/>
      <c r="J195" s="144"/>
      <c r="K195" s="144"/>
      <c r="L195" s="144"/>
      <c r="M195" s="144"/>
      <c r="N195" s="144"/>
      <c r="O195" s="144"/>
      <c r="P195" s="144"/>
      <c r="Q195" s="144"/>
    </row>
    <row r="196" spans="1:17" x14ac:dyDescent="0.25">
      <c r="A196" s="144"/>
      <c r="B196" s="144"/>
      <c r="C196" s="144"/>
      <c r="D196" s="144"/>
      <c r="E196" s="144"/>
      <c r="F196" s="144"/>
      <c r="G196" s="144"/>
      <c r="H196" s="144"/>
      <c r="I196" s="144"/>
      <c r="J196" s="144"/>
      <c r="K196" s="144"/>
      <c r="L196" s="144"/>
      <c r="M196" s="144"/>
      <c r="N196" s="144"/>
      <c r="O196" s="144"/>
      <c r="P196" s="144"/>
      <c r="Q196" s="144"/>
    </row>
    <row r="197" spans="1:17" x14ac:dyDescent="0.25">
      <c r="A197" s="144"/>
      <c r="B197" s="144"/>
      <c r="C197" s="144"/>
      <c r="D197" s="144"/>
      <c r="E197" s="144"/>
      <c r="F197" s="144"/>
      <c r="G197" s="144"/>
      <c r="H197" s="144"/>
      <c r="I197" s="144"/>
      <c r="J197" s="144"/>
      <c r="K197" s="144"/>
      <c r="L197" s="144"/>
      <c r="M197" s="144"/>
      <c r="N197" s="144"/>
      <c r="O197" s="144"/>
      <c r="P197" s="144"/>
      <c r="Q197" s="144"/>
    </row>
    <row r="198" spans="1:17" x14ac:dyDescent="0.25">
      <c r="A198" s="144"/>
      <c r="B198" s="144"/>
      <c r="C198" s="144"/>
      <c r="D198" s="144"/>
      <c r="E198" s="144"/>
      <c r="F198" s="144"/>
      <c r="G198" s="144"/>
      <c r="H198" s="144"/>
      <c r="I198" s="144"/>
      <c r="J198" s="144"/>
      <c r="K198" s="144"/>
      <c r="L198" s="144"/>
      <c r="M198" s="144"/>
      <c r="N198" s="144"/>
      <c r="O198" s="144"/>
      <c r="P198" s="144"/>
      <c r="Q198" s="144"/>
    </row>
    <row r="199" spans="1:17" x14ac:dyDescent="0.25">
      <c r="A199" s="144"/>
      <c r="B199" s="144"/>
      <c r="C199" s="144"/>
      <c r="D199" s="144"/>
      <c r="E199" s="144"/>
      <c r="F199" s="144"/>
      <c r="G199" s="144"/>
      <c r="H199" s="144"/>
      <c r="I199" s="144"/>
      <c r="J199" s="144"/>
      <c r="K199" s="144"/>
      <c r="L199" s="144"/>
      <c r="M199" s="144"/>
      <c r="N199" s="144"/>
      <c r="O199" s="144"/>
      <c r="P199" s="144"/>
      <c r="Q199" s="144"/>
    </row>
    <row r="200" spans="1:17" x14ac:dyDescent="0.25">
      <c r="A200" s="144"/>
      <c r="B200" s="144"/>
      <c r="C200" s="144"/>
      <c r="D200" s="144"/>
      <c r="E200" s="144"/>
      <c r="F200" s="144"/>
      <c r="G200" s="144"/>
      <c r="H200" s="144"/>
      <c r="I200" s="144"/>
      <c r="J200" s="144"/>
      <c r="K200" s="144"/>
      <c r="L200" s="144"/>
      <c r="M200" s="144"/>
      <c r="N200" s="144"/>
      <c r="O200" s="144"/>
      <c r="P200" s="144"/>
      <c r="Q200" s="144"/>
    </row>
    <row r="201" spans="1:17" x14ac:dyDescent="0.25">
      <c r="A201" s="144"/>
      <c r="B201" s="144"/>
      <c r="C201" s="144"/>
      <c r="D201" s="144"/>
      <c r="E201" s="144"/>
      <c r="F201" s="144"/>
      <c r="G201" s="144"/>
      <c r="H201" s="144"/>
      <c r="I201" s="144"/>
      <c r="J201" s="144"/>
      <c r="K201" s="144"/>
      <c r="L201" s="144"/>
      <c r="M201" s="144"/>
      <c r="N201" s="144"/>
      <c r="O201" s="144"/>
      <c r="P201" s="144"/>
      <c r="Q201" s="144"/>
    </row>
    <row r="202" spans="1:17" x14ac:dyDescent="0.25">
      <c r="A202" s="144"/>
      <c r="B202" s="144"/>
      <c r="C202" s="144"/>
      <c r="D202" s="144"/>
      <c r="E202" s="144"/>
      <c r="F202" s="144"/>
      <c r="G202" s="144"/>
      <c r="H202" s="144"/>
      <c r="I202" s="144"/>
      <c r="J202" s="144"/>
      <c r="K202" s="144"/>
      <c r="L202" s="144"/>
      <c r="M202" s="144"/>
      <c r="N202" s="144"/>
      <c r="O202" s="144"/>
      <c r="P202" s="144"/>
      <c r="Q202" s="144"/>
    </row>
    <row r="203" spans="1:17" x14ac:dyDescent="0.25">
      <c r="A203" s="144"/>
      <c r="B203" s="144"/>
      <c r="C203" s="144"/>
      <c r="D203" s="144"/>
      <c r="E203" s="144"/>
      <c r="F203" s="144"/>
      <c r="G203" s="144"/>
      <c r="H203" s="144"/>
      <c r="I203" s="144"/>
      <c r="J203" s="144"/>
      <c r="K203" s="144"/>
      <c r="L203" s="144"/>
      <c r="M203" s="144"/>
      <c r="N203" s="144"/>
      <c r="O203" s="144"/>
      <c r="P203" s="144"/>
      <c r="Q203" s="144"/>
    </row>
  </sheetData>
  <sheetProtection selectLockedCells="1" selectUnlockedCells="1"/>
  <mergeCells count="18">
    <mergeCell ref="B28:D28"/>
    <mergeCell ref="B29:D29"/>
    <mergeCell ref="B30:D30"/>
    <mergeCell ref="B31:D31"/>
    <mergeCell ref="B32:D32"/>
    <mergeCell ref="B27:D27"/>
    <mergeCell ref="B4:E4"/>
    <mergeCell ref="D20:E20"/>
    <mergeCell ref="B24:D24"/>
    <mergeCell ref="B25:D25"/>
    <mergeCell ref="B26:D26"/>
    <mergeCell ref="D21:E21"/>
    <mergeCell ref="D23:E23"/>
    <mergeCell ref="D17:E17"/>
    <mergeCell ref="D18:E18"/>
    <mergeCell ref="D19:E19"/>
    <mergeCell ref="D22:E22"/>
    <mergeCell ref="D16:E16"/>
  </mergeCells>
  <pageMargins left="0.74791666666666667" right="0.74791666666666667" top="0.98402777777777772" bottom="0.98402777777777772" header="0.51180555555555551" footer="0.51180555555555551"/>
  <pageSetup scale="48" firstPageNumber="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37CA3144-25E0-4914-8C54-2389D0A1B4A5}">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0E489-9B89-480D-B6E0-119E3F1A198B}">
  <sheetPr>
    <pageSetUpPr autoPageBreaks="0"/>
  </sheetPr>
  <dimension ref="A1:H119"/>
  <sheetViews>
    <sheetView zoomScaleNormal="100" workbookViewId="0">
      <selection activeCell="M9" sqref="M9"/>
    </sheetView>
  </sheetViews>
  <sheetFormatPr defaultColWidth="8.88671875" defaultRowHeight="14.4" x14ac:dyDescent="0.3"/>
  <cols>
    <col min="1" max="1" width="4.6640625" style="50" customWidth="1"/>
    <col min="2" max="2" width="31.33203125" style="50" customWidth="1"/>
    <col min="3" max="3" width="87.33203125" style="50" customWidth="1"/>
    <col min="4" max="4" width="21.6640625" style="50" customWidth="1"/>
    <col min="5" max="5" width="30.6640625" style="50" customWidth="1"/>
    <col min="6" max="16384" width="8.88671875" style="50"/>
  </cols>
  <sheetData>
    <row r="1" spans="1:8" s="26" customFormat="1" ht="20.25" customHeight="1" x14ac:dyDescent="0.3">
      <c r="A1" s="146"/>
      <c r="B1" s="127"/>
      <c r="D1" s="147" t="s">
        <v>529</v>
      </c>
      <c r="E1" s="148"/>
      <c r="F1" s="148"/>
    </row>
    <row r="2" spans="1:8" s="26" customFormat="1" ht="30" customHeight="1" x14ac:dyDescent="0.3">
      <c r="A2" s="146"/>
      <c r="B2" s="149" t="s">
        <v>530</v>
      </c>
      <c r="D2" s="166" t="s">
        <v>531</v>
      </c>
      <c r="E2" s="168" t="s">
        <v>1665</v>
      </c>
      <c r="F2" s="148"/>
    </row>
    <row r="3" spans="1:8" s="26" customFormat="1" ht="51" customHeight="1" x14ac:dyDescent="0.3">
      <c r="A3" s="146"/>
      <c r="B3" s="669" t="s">
        <v>1411</v>
      </c>
      <c r="C3" s="669"/>
      <c r="D3" s="166" t="s">
        <v>532</v>
      </c>
      <c r="E3" s="167" t="s">
        <v>533</v>
      </c>
      <c r="F3" s="148"/>
    </row>
    <row r="4" spans="1:8" s="26" customFormat="1" x14ac:dyDescent="0.3">
      <c r="A4" s="146"/>
      <c r="B4" s="149" t="s">
        <v>534</v>
      </c>
      <c r="E4" s="148"/>
      <c r="F4" s="148"/>
    </row>
    <row r="5" spans="1:8" s="26" customFormat="1" x14ac:dyDescent="0.3">
      <c r="A5" s="146">
        <v>1</v>
      </c>
      <c r="B5" s="150" t="s">
        <v>535</v>
      </c>
      <c r="E5" s="148"/>
      <c r="F5" s="148"/>
    </row>
    <row r="6" spans="1:8" s="26" customFormat="1" x14ac:dyDescent="0.3">
      <c r="A6" s="146">
        <v>2</v>
      </c>
      <c r="B6" s="150" t="s">
        <v>536</v>
      </c>
      <c r="C6" s="150"/>
      <c r="E6" s="148"/>
      <c r="F6" s="148"/>
    </row>
    <row r="7" spans="1:8" s="26" customFormat="1" x14ac:dyDescent="0.3">
      <c r="A7" s="146">
        <v>3</v>
      </c>
      <c r="B7" s="150" t="s">
        <v>537</v>
      </c>
      <c r="E7" s="148"/>
      <c r="F7" s="148"/>
    </row>
    <row r="8" spans="1:8" x14ac:dyDescent="0.3">
      <c r="A8" s="146">
        <v>4</v>
      </c>
      <c r="B8" s="56" t="s">
        <v>243</v>
      </c>
    </row>
    <row r="10" spans="1:8" ht="15" customHeight="1" x14ac:dyDescent="0.3">
      <c r="A10" s="151">
        <v>1</v>
      </c>
      <c r="B10" s="152" t="s">
        <v>535</v>
      </c>
      <c r="C10" s="57"/>
    </row>
    <row r="11" spans="1:8" x14ac:dyDescent="0.3">
      <c r="A11" s="153"/>
      <c r="B11" s="154" t="s">
        <v>535</v>
      </c>
      <c r="C11" s="155" t="s">
        <v>538</v>
      </c>
    </row>
    <row r="12" spans="1:8" ht="15" customHeight="1" x14ac:dyDescent="0.3">
      <c r="A12" s="153"/>
      <c r="B12" s="670" t="s">
        <v>1466</v>
      </c>
      <c r="C12" s="670"/>
      <c r="D12" s="670"/>
      <c r="E12" s="670"/>
      <c r="F12" s="670"/>
      <c r="G12" s="670"/>
      <c r="H12" s="670"/>
    </row>
    <row r="13" spans="1:8" x14ac:dyDescent="0.3">
      <c r="A13" s="153"/>
      <c r="B13" s="670"/>
      <c r="C13" s="670"/>
      <c r="D13" s="670"/>
      <c r="E13" s="670"/>
      <c r="F13" s="670"/>
      <c r="G13" s="670"/>
      <c r="H13" s="670"/>
    </row>
    <row r="14" spans="1:8" x14ac:dyDescent="0.3">
      <c r="A14" s="153"/>
      <c r="B14" s="670"/>
      <c r="C14" s="670"/>
      <c r="D14" s="670"/>
      <c r="E14" s="670"/>
      <c r="F14" s="670"/>
      <c r="G14" s="670"/>
      <c r="H14" s="670"/>
    </row>
    <row r="15" spans="1:8" x14ac:dyDescent="0.3">
      <c r="A15" s="153"/>
      <c r="B15" s="670"/>
      <c r="C15" s="670"/>
      <c r="D15" s="670"/>
      <c r="E15" s="670"/>
      <c r="F15" s="670"/>
      <c r="G15" s="670"/>
      <c r="H15" s="670"/>
    </row>
    <row r="16" spans="1:8" x14ac:dyDescent="0.3">
      <c r="A16" s="153"/>
      <c r="B16" s="670"/>
      <c r="C16" s="670"/>
      <c r="D16" s="670"/>
      <c r="E16" s="670"/>
      <c r="F16" s="670"/>
      <c r="G16" s="670"/>
      <c r="H16" s="670"/>
    </row>
    <row r="17" spans="1:8" x14ac:dyDescent="0.3">
      <c r="A17" s="153"/>
      <c r="B17" s="670"/>
      <c r="C17" s="670"/>
      <c r="D17" s="670"/>
      <c r="E17" s="670"/>
      <c r="F17" s="670"/>
      <c r="G17" s="670"/>
      <c r="H17" s="670"/>
    </row>
    <row r="18" spans="1:8" x14ac:dyDescent="0.3">
      <c r="A18" s="153"/>
      <c r="B18" s="670"/>
      <c r="C18" s="670"/>
      <c r="D18" s="670"/>
      <c r="E18" s="670"/>
      <c r="F18" s="670"/>
      <c r="G18" s="670"/>
      <c r="H18" s="670"/>
    </row>
    <row r="19" spans="1:8" x14ac:dyDescent="0.3">
      <c r="A19" s="153"/>
      <c r="B19" s="670"/>
      <c r="C19" s="670"/>
      <c r="D19" s="670"/>
      <c r="E19" s="670"/>
      <c r="F19" s="670"/>
      <c r="G19" s="670"/>
      <c r="H19" s="670"/>
    </row>
    <row r="20" spans="1:8" x14ac:dyDescent="0.3">
      <c r="A20" s="153"/>
      <c r="B20" s="670"/>
      <c r="C20" s="670"/>
      <c r="D20" s="670"/>
      <c r="E20" s="670"/>
      <c r="F20" s="670"/>
      <c r="G20" s="670"/>
      <c r="H20" s="670"/>
    </row>
    <row r="21" spans="1:8" x14ac:dyDescent="0.3">
      <c r="A21" s="153"/>
      <c r="B21" s="670"/>
      <c r="C21" s="670"/>
      <c r="D21" s="670"/>
      <c r="E21" s="670"/>
      <c r="F21" s="670"/>
      <c r="G21" s="670"/>
      <c r="H21" s="670"/>
    </row>
    <row r="22" spans="1:8" x14ac:dyDescent="0.3">
      <c r="A22" s="153"/>
      <c r="B22" s="670"/>
      <c r="C22" s="670"/>
      <c r="D22" s="670"/>
      <c r="E22" s="670"/>
      <c r="F22" s="670"/>
      <c r="G22" s="670"/>
      <c r="H22" s="670"/>
    </row>
    <row r="23" spans="1:8" x14ac:dyDescent="0.3">
      <c r="A23" s="153"/>
      <c r="B23" s="670"/>
      <c r="C23" s="670"/>
      <c r="D23" s="670"/>
      <c r="E23" s="670"/>
      <c r="F23" s="670"/>
      <c r="G23" s="670"/>
      <c r="H23" s="670"/>
    </row>
    <row r="24" spans="1:8" x14ac:dyDescent="0.3">
      <c r="A24" s="153"/>
      <c r="B24" s="670"/>
      <c r="C24" s="670"/>
      <c r="D24" s="670"/>
      <c r="E24" s="670"/>
      <c r="F24" s="670"/>
      <c r="G24" s="670"/>
      <c r="H24" s="670"/>
    </row>
    <row r="25" spans="1:8" x14ac:dyDescent="0.3">
      <c r="A25" s="153"/>
      <c r="B25" s="670"/>
      <c r="C25" s="670"/>
      <c r="D25" s="670"/>
      <c r="E25" s="670"/>
      <c r="F25" s="670"/>
      <c r="G25" s="670"/>
      <c r="H25" s="670"/>
    </row>
    <row r="26" spans="1:8" x14ac:dyDescent="0.3">
      <c r="A26" s="153"/>
      <c r="B26" s="670"/>
      <c r="C26" s="670"/>
      <c r="D26" s="670"/>
      <c r="E26" s="670"/>
      <c r="F26" s="670"/>
      <c r="G26" s="670"/>
      <c r="H26" s="670"/>
    </row>
    <row r="27" spans="1:8" x14ac:dyDescent="0.3">
      <c r="A27" s="153"/>
      <c r="B27" s="670"/>
      <c r="C27" s="670"/>
      <c r="D27" s="670"/>
      <c r="E27" s="670"/>
      <c r="F27" s="670"/>
      <c r="G27" s="670"/>
      <c r="H27" s="670"/>
    </row>
    <row r="28" spans="1:8" ht="75" customHeight="1" x14ac:dyDescent="0.3">
      <c r="A28" s="153"/>
      <c r="B28" s="670"/>
      <c r="C28" s="670"/>
      <c r="D28" s="670"/>
      <c r="E28" s="670"/>
      <c r="F28" s="670"/>
      <c r="G28" s="670"/>
      <c r="H28" s="670"/>
    </row>
    <row r="29" spans="1:8" x14ac:dyDescent="0.3">
      <c r="B29" s="156" t="s">
        <v>539</v>
      </c>
    </row>
    <row r="30" spans="1:8" x14ac:dyDescent="0.3">
      <c r="C30" s="155"/>
    </row>
    <row r="31" spans="1:8" x14ac:dyDescent="0.3">
      <c r="A31" s="151">
        <v>2</v>
      </c>
      <c r="B31" s="157" t="s">
        <v>536</v>
      </c>
      <c r="C31" s="57"/>
    </row>
    <row r="32" spans="1:8" x14ac:dyDescent="0.3">
      <c r="A32" s="153"/>
      <c r="B32" s="671" t="s">
        <v>558</v>
      </c>
      <c r="C32" s="671"/>
    </row>
    <row r="33" spans="1:5" x14ac:dyDescent="0.3">
      <c r="A33" s="153"/>
      <c r="B33" s="154" t="s">
        <v>559</v>
      </c>
      <c r="C33" s="158" t="s">
        <v>538</v>
      </c>
    </row>
    <row r="34" spans="1:5" x14ac:dyDescent="0.3">
      <c r="B34" s="159" t="s">
        <v>540</v>
      </c>
      <c r="C34" s="160" t="s">
        <v>541</v>
      </c>
    </row>
    <row r="35" spans="1:5" ht="176.1" customHeight="1" x14ac:dyDescent="0.3">
      <c r="B35" s="176" t="s">
        <v>245</v>
      </c>
      <c r="C35" s="161" t="s">
        <v>1406</v>
      </c>
      <c r="E35" s="50" t="s">
        <v>9</v>
      </c>
    </row>
    <row r="36" spans="1:5" ht="24" x14ac:dyDescent="0.3">
      <c r="B36" s="176" t="s">
        <v>562</v>
      </c>
      <c r="C36" s="161" t="s">
        <v>596</v>
      </c>
    </row>
    <row r="37" spans="1:5" ht="52.5" customHeight="1" x14ac:dyDescent="0.3">
      <c r="B37" s="176" t="s">
        <v>333</v>
      </c>
      <c r="C37" s="161" t="s">
        <v>332</v>
      </c>
    </row>
    <row r="38" spans="1:5" ht="52.5" customHeight="1" x14ac:dyDescent="0.3">
      <c r="B38" s="176" t="s">
        <v>334</v>
      </c>
      <c r="C38" s="161" t="s">
        <v>331</v>
      </c>
    </row>
    <row r="39" spans="1:5" ht="52.5" customHeight="1" x14ac:dyDescent="0.3">
      <c r="B39" s="176" t="s">
        <v>1405</v>
      </c>
      <c r="C39" s="161" t="s">
        <v>1404</v>
      </c>
    </row>
    <row r="40" spans="1:5" ht="113.25" customHeight="1" x14ac:dyDescent="0.3">
      <c r="B40" s="176" t="s">
        <v>335</v>
      </c>
      <c r="C40" s="161" t="s">
        <v>1402</v>
      </c>
    </row>
    <row r="41" spans="1:5" ht="87.75" customHeight="1" x14ac:dyDescent="0.3">
      <c r="B41" s="176" t="s">
        <v>882</v>
      </c>
      <c r="C41" s="161" t="s">
        <v>1403</v>
      </c>
    </row>
    <row r="42" spans="1:5" ht="63.75" customHeight="1" x14ac:dyDescent="0.3">
      <c r="B42" s="176" t="s">
        <v>375</v>
      </c>
      <c r="C42" s="161" t="s">
        <v>626</v>
      </c>
    </row>
    <row r="43" spans="1:5" ht="37.35" customHeight="1" x14ac:dyDescent="0.3">
      <c r="B43" s="176" t="s">
        <v>376</v>
      </c>
      <c r="C43" s="162" t="s">
        <v>336</v>
      </c>
    </row>
    <row r="44" spans="1:5" ht="36" x14ac:dyDescent="0.3">
      <c r="B44" s="176" t="s">
        <v>625</v>
      </c>
      <c r="C44" s="162" t="s">
        <v>542</v>
      </c>
    </row>
    <row r="45" spans="1:5" x14ac:dyDescent="0.3">
      <c r="B45" s="156" t="s">
        <v>539</v>
      </c>
    </row>
    <row r="47" spans="1:5" x14ac:dyDescent="0.3">
      <c r="A47" s="151">
        <v>3</v>
      </c>
      <c r="B47" s="157" t="s">
        <v>537</v>
      </c>
      <c r="C47" s="163"/>
    </row>
    <row r="48" spans="1:5" x14ac:dyDescent="0.3">
      <c r="A48" s="153"/>
      <c r="B48" s="154" t="s">
        <v>560</v>
      </c>
      <c r="C48" s="158"/>
    </row>
    <row r="49" spans="1:3" x14ac:dyDescent="0.3">
      <c r="A49" s="153"/>
      <c r="B49" s="159" t="s">
        <v>543</v>
      </c>
      <c r="C49" s="160" t="s">
        <v>544</v>
      </c>
    </row>
    <row r="50" spans="1:3" ht="21" customHeight="1" x14ac:dyDescent="0.3">
      <c r="A50" s="153"/>
      <c r="B50" s="176" t="s">
        <v>478</v>
      </c>
      <c r="C50" s="162" t="s">
        <v>479</v>
      </c>
    </row>
    <row r="51" spans="1:3" ht="30" customHeight="1" x14ac:dyDescent="0.3">
      <c r="A51" s="153"/>
      <c r="B51" s="176" t="s">
        <v>246</v>
      </c>
      <c r="C51" s="162" t="s">
        <v>247</v>
      </c>
    </row>
    <row r="52" spans="1:3" ht="21.75" customHeight="1" x14ac:dyDescent="0.3">
      <c r="A52" s="153"/>
      <c r="B52" s="176" t="s">
        <v>2</v>
      </c>
      <c r="C52" s="164" t="s">
        <v>248</v>
      </c>
    </row>
    <row r="53" spans="1:3" ht="62.25" customHeight="1" x14ac:dyDescent="0.3">
      <c r="A53" s="153"/>
      <c r="B53" s="176" t="s">
        <v>249</v>
      </c>
      <c r="C53" s="162" t="s">
        <v>600</v>
      </c>
    </row>
    <row r="54" spans="1:3" ht="36" x14ac:dyDescent="0.3">
      <c r="B54" s="176" t="s">
        <v>250</v>
      </c>
      <c r="C54" s="161" t="s">
        <v>1414</v>
      </c>
    </row>
    <row r="55" spans="1:3" ht="48" x14ac:dyDescent="0.3">
      <c r="B55" s="176" t="s">
        <v>1412</v>
      </c>
      <c r="C55" s="161" t="s">
        <v>1415</v>
      </c>
    </row>
    <row r="56" spans="1:3" ht="21" customHeight="1" x14ac:dyDescent="0.3">
      <c r="A56" s="153"/>
      <c r="B56" s="176" t="s">
        <v>337</v>
      </c>
      <c r="C56" s="162" t="s">
        <v>251</v>
      </c>
    </row>
    <row r="57" spans="1:3" ht="21" customHeight="1" x14ac:dyDescent="0.3">
      <c r="A57" s="153"/>
      <c r="B57" s="176" t="s">
        <v>392</v>
      </c>
      <c r="C57" s="162" t="s">
        <v>480</v>
      </c>
    </row>
    <row r="58" spans="1:3" ht="21" customHeight="1" x14ac:dyDescent="0.3">
      <c r="A58" s="153"/>
      <c r="B58" s="176" t="s">
        <v>3</v>
      </c>
      <c r="C58" s="162" t="s">
        <v>481</v>
      </c>
    </row>
    <row r="59" spans="1:3" ht="21" customHeight="1" x14ac:dyDescent="0.3">
      <c r="A59" s="153"/>
      <c r="B59" s="176" t="s">
        <v>18</v>
      </c>
      <c r="C59" s="162" t="s">
        <v>252</v>
      </c>
    </row>
    <row r="60" spans="1:3" ht="103.5" customHeight="1" x14ac:dyDescent="0.3">
      <c r="A60" s="153"/>
      <c r="B60" s="176" t="s">
        <v>4</v>
      </c>
      <c r="C60" s="162" t="s">
        <v>565</v>
      </c>
    </row>
    <row r="61" spans="1:3" ht="45.75" customHeight="1" x14ac:dyDescent="0.3">
      <c r="A61" s="153"/>
      <c r="B61" s="176" t="s">
        <v>502</v>
      </c>
      <c r="C61" s="162" t="s">
        <v>505</v>
      </c>
    </row>
    <row r="62" spans="1:3" ht="15.75" customHeight="1" x14ac:dyDescent="0.3">
      <c r="A62" s="153"/>
      <c r="B62" s="176" t="s">
        <v>5</v>
      </c>
      <c r="C62" s="162" t="s">
        <v>253</v>
      </c>
    </row>
    <row r="63" spans="1:3" x14ac:dyDescent="0.3">
      <c r="B63" s="156" t="s">
        <v>539</v>
      </c>
    </row>
    <row r="65" spans="1:5" x14ac:dyDescent="0.3">
      <c r="A65" s="151">
        <v>4</v>
      </c>
      <c r="B65" s="157" t="s">
        <v>243</v>
      </c>
      <c r="C65" s="57"/>
    </row>
    <row r="66" spans="1:5" x14ac:dyDescent="0.3">
      <c r="A66" s="153"/>
      <c r="B66" s="154" t="s">
        <v>561</v>
      </c>
      <c r="C66" s="158"/>
    </row>
    <row r="67" spans="1:5" x14ac:dyDescent="0.3">
      <c r="A67" s="153"/>
      <c r="B67" s="165" t="s">
        <v>545</v>
      </c>
      <c r="C67" s="672" t="s">
        <v>546</v>
      </c>
      <c r="D67" s="673"/>
      <c r="E67" s="673"/>
    </row>
    <row r="68" spans="1:5" x14ac:dyDescent="0.3">
      <c r="A68" s="153"/>
      <c r="B68" s="177" t="s">
        <v>255</v>
      </c>
      <c r="C68" s="668" t="s">
        <v>256</v>
      </c>
      <c r="D68" s="668" t="s">
        <v>256</v>
      </c>
      <c r="E68" s="668" t="s">
        <v>256</v>
      </c>
    </row>
    <row r="69" spans="1:5" x14ac:dyDescent="0.3">
      <c r="A69" s="153"/>
      <c r="B69" s="177" t="s">
        <v>547</v>
      </c>
      <c r="C69" s="674" t="s">
        <v>548</v>
      </c>
      <c r="D69" s="675"/>
      <c r="E69" s="676"/>
    </row>
    <row r="70" spans="1:5" x14ac:dyDescent="0.3">
      <c r="A70" s="153"/>
      <c r="B70" s="177" t="s">
        <v>257</v>
      </c>
      <c r="C70" s="668" t="s">
        <v>258</v>
      </c>
      <c r="D70" s="668" t="s">
        <v>258</v>
      </c>
      <c r="E70" s="668" t="s">
        <v>258</v>
      </c>
    </row>
    <row r="71" spans="1:5" x14ac:dyDescent="0.3">
      <c r="A71" s="153"/>
      <c r="B71" s="177" t="s">
        <v>259</v>
      </c>
      <c r="C71" s="668" t="s">
        <v>260</v>
      </c>
      <c r="D71" s="668" t="s">
        <v>260</v>
      </c>
      <c r="E71" s="668" t="s">
        <v>260</v>
      </c>
    </row>
    <row r="72" spans="1:5" x14ac:dyDescent="0.3">
      <c r="A72" s="153"/>
      <c r="B72" s="177" t="s">
        <v>261</v>
      </c>
      <c r="C72" s="668" t="s">
        <v>262</v>
      </c>
      <c r="D72" s="668" t="s">
        <v>262</v>
      </c>
      <c r="E72" s="668" t="s">
        <v>262</v>
      </c>
    </row>
    <row r="73" spans="1:5" x14ac:dyDescent="0.3">
      <c r="A73" s="153"/>
      <c r="B73" s="177" t="s">
        <v>263</v>
      </c>
      <c r="C73" s="668" t="s">
        <v>264</v>
      </c>
      <c r="D73" s="668" t="s">
        <v>264</v>
      </c>
      <c r="E73" s="668" t="s">
        <v>264</v>
      </c>
    </row>
    <row r="74" spans="1:5" x14ac:dyDescent="0.3">
      <c r="A74" s="153"/>
      <c r="B74" s="177" t="s">
        <v>265</v>
      </c>
      <c r="C74" s="668" t="s">
        <v>266</v>
      </c>
      <c r="D74" s="668" t="s">
        <v>266</v>
      </c>
      <c r="E74" s="668" t="s">
        <v>266</v>
      </c>
    </row>
    <row r="75" spans="1:5" x14ac:dyDescent="0.3">
      <c r="A75" s="153"/>
      <c r="B75" s="177" t="s">
        <v>267</v>
      </c>
      <c r="C75" s="668" t="s">
        <v>268</v>
      </c>
      <c r="D75" s="668" t="s">
        <v>268</v>
      </c>
      <c r="E75" s="668" t="s">
        <v>268</v>
      </c>
    </row>
    <row r="76" spans="1:5" x14ac:dyDescent="0.3">
      <c r="A76" s="153"/>
      <c r="B76" s="177" t="s">
        <v>269</v>
      </c>
      <c r="C76" s="668" t="s">
        <v>270</v>
      </c>
      <c r="D76" s="668" t="s">
        <v>270</v>
      </c>
      <c r="E76" s="668" t="s">
        <v>270</v>
      </c>
    </row>
    <row r="77" spans="1:5" x14ac:dyDescent="0.3">
      <c r="A77" s="153"/>
      <c r="B77" s="177" t="s">
        <v>271</v>
      </c>
      <c r="C77" s="668" t="s">
        <v>272</v>
      </c>
      <c r="D77" s="668" t="s">
        <v>272</v>
      </c>
      <c r="E77" s="668" t="s">
        <v>272</v>
      </c>
    </row>
    <row r="78" spans="1:5" x14ac:dyDescent="0.3">
      <c r="A78" s="153"/>
      <c r="B78" s="177" t="s">
        <v>273</v>
      </c>
      <c r="C78" s="668" t="s">
        <v>274</v>
      </c>
      <c r="D78" s="668" t="s">
        <v>274</v>
      </c>
      <c r="E78" s="668" t="s">
        <v>274</v>
      </c>
    </row>
    <row r="79" spans="1:5" x14ac:dyDescent="0.3">
      <c r="A79" s="153"/>
      <c r="B79" s="177" t="s">
        <v>647</v>
      </c>
      <c r="C79" s="677" t="s">
        <v>648</v>
      </c>
      <c r="D79" s="678"/>
      <c r="E79" s="679"/>
    </row>
    <row r="80" spans="1:5" x14ac:dyDescent="0.3">
      <c r="A80" s="153"/>
      <c r="B80" s="177" t="s">
        <v>1094</v>
      </c>
      <c r="C80" s="677" t="s">
        <v>1095</v>
      </c>
      <c r="D80" s="678"/>
      <c r="E80" s="679"/>
    </row>
    <row r="81" spans="1:5" x14ac:dyDescent="0.3">
      <c r="A81" s="153"/>
      <c r="B81" s="177" t="s">
        <v>649</v>
      </c>
      <c r="C81" s="674" t="s">
        <v>650</v>
      </c>
      <c r="D81" s="675"/>
      <c r="E81" s="676"/>
    </row>
    <row r="82" spans="1:5" x14ac:dyDescent="0.3">
      <c r="A82" s="153"/>
      <c r="B82" s="177" t="s">
        <v>275</v>
      </c>
      <c r="C82" s="668" t="s">
        <v>276</v>
      </c>
      <c r="D82" s="668" t="s">
        <v>276</v>
      </c>
      <c r="E82" s="668" t="s">
        <v>276</v>
      </c>
    </row>
    <row r="83" spans="1:5" x14ac:dyDescent="0.3">
      <c r="A83" s="153"/>
      <c r="B83" s="177" t="s">
        <v>277</v>
      </c>
      <c r="C83" s="668" t="s">
        <v>278</v>
      </c>
      <c r="D83" s="668" t="s">
        <v>278</v>
      </c>
      <c r="E83" s="668" t="s">
        <v>278</v>
      </c>
    </row>
    <row r="84" spans="1:5" x14ac:dyDescent="0.3">
      <c r="A84" s="153"/>
      <c r="B84" s="177" t="s">
        <v>279</v>
      </c>
      <c r="C84" s="668" t="s">
        <v>280</v>
      </c>
      <c r="D84" s="668" t="s">
        <v>280</v>
      </c>
      <c r="E84" s="668" t="s">
        <v>280</v>
      </c>
    </row>
    <row r="85" spans="1:5" x14ac:dyDescent="0.3">
      <c r="A85" s="153"/>
      <c r="B85" s="177" t="s">
        <v>979</v>
      </c>
      <c r="C85" s="674" t="s">
        <v>980</v>
      </c>
      <c r="D85" s="675"/>
      <c r="E85" s="676"/>
    </row>
    <row r="86" spans="1:5" x14ac:dyDescent="0.3">
      <c r="A86" s="153"/>
      <c r="B86" s="177" t="s">
        <v>281</v>
      </c>
      <c r="C86" s="668" t="s">
        <v>282</v>
      </c>
      <c r="D86" s="668" t="s">
        <v>282</v>
      </c>
      <c r="E86" s="668" t="s">
        <v>282</v>
      </c>
    </row>
    <row r="87" spans="1:5" x14ac:dyDescent="0.3">
      <c r="A87" s="153"/>
      <c r="B87" s="177" t="s">
        <v>283</v>
      </c>
      <c r="C87" s="668" t="s">
        <v>284</v>
      </c>
      <c r="D87" s="668" t="s">
        <v>284</v>
      </c>
      <c r="E87" s="668" t="s">
        <v>284</v>
      </c>
    </row>
    <row r="88" spans="1:5" x14ac:dyDescent="0.3">
      <c r="A88" s="153"/>
      <c r="B88" s="177" t="s">
        <v>285</v>
      </c>
      <c r="C88" s="668" t="s">
        <v>286</v>
      </c>
      <c r="D88" s="668" t="s">
        <v>286</v>
      </c>
      <c r="E88" s="668" t="s">
        <v>286</v>
      </c>
    </row>
    <row r="89" spans="1:5" x14ac:dyDescent="0.3">
      <c r="A89" s="153"/>
      <c r="B89" s="177" t="s">
        <v>287</v>
      </c>
      <c r="C89" s="668" t="s">
        <v>288</v>
      </c>
      <c r="D89" s="668" t="s">
        <v>288</v>
      </c>
      <c r="E89" s="668" t="s">
        <v>288</v>
      </c>
    </row>
    <row r="90" spans="1:5" x14ac:dyDescent="0.3">
      <c r="B90" s="177" t="s">
        <v>289</v>
      </c>
      <c r="C90" s="668" t="s">
        <v>290</v>
      </c>
      <c r="D90" s="668" t="s">
        <v>290</v>
      </c>
      <c r="E90" s="668" t="s">
        <v>290</v>
      </c>
    </row>
    <row r="91" spans="1:5" x14ac:dyDescent="0.3">
      <c r="B91" s="177" t="s">
        <v>291</v>
      </c>
      <c r="C91" s="668" t="s">
        <v>292</v>
      </c>
      <c r="D91" s="668" t="s">
        <v>292</v>
      </c>
      <c r="E91" s="668" t="s">
        <v>292</v>
      </c>
    </row>
    <row r="92" spans="1:5" x14ac:dyDescent="0.3">
      <c r="B92" s="177" t="s">
        <v>293</v>
      </c>
      <c r="C92" s="668" t="s">
        <v>294</v>
      </c>
      <c r="D92" s="668" t="s">
        <v>294</v>
      </c>
      <c r="E92" s="668" t="s">
        <v>294</v>
      </c>
    </row>
    <row r="93" spans="1:5" x14ac:dyDescent="0.3">
      <c r="B93" s="177" t="s">
        <v>295</v>
      </c>
      <c r="C93" s="668" t="s">
        <v>296</v>
      </c>
      <c r="D93" s="668" t="s">
        <v>296</v>
      </c>
      <c r="E93" s="668" t="s">
        <v>296</v>
      </c>
    </row>
    <row r="94" spans="1:5" x14ac:dyDescent="0.3">
      <c r="B94" s="177" t="s">
        <v>297</v>
      </c>
      <c r="C94" s="668" t="s">
        <v>298</v>
      </c>
      <c r="D94" s="668" t="s">
        <v>298</v>
      </c>
      <c r="E94" s="668" t="s">
        <v>298</v>
      </c>
    </row>
    <row r="95" spans="1:5" x14ac:dyDescent="0.3">
      <c r="B95" s="177" t="s">
        <v>981</v>
      </c>
      <c r="C95" s="674" t="s">
        <v>982</v>
      </c>
      <c r="D95" s="675"/>
      <c r="E95" s="676"/>
    </row>
    <row r="96" spans="1:5" x14ac:dyDescent="0.3">
      <c r="B96" s="177" t="s">
        <v>299</v>
      </c>
      <c r="C96" s="668" t="s">
        <v>300</v>
      </c>
      <c r="D96" s="668" t="s">
        <v>300</v>
      </c>
      <c r="E96" s="668" t="s">
        <v>300</v>
      </c>
    </row>
    <row r="97" spans="2:5" x14ac:dyDescent="0.3">
      <c r="B97" s="177" t="s">
        <v>1289</v>
      </c>
      <c r="C97" s="674" t="s">
        <v>1288</v>
      </c>
      <c r="D97" s="675"/>
      <c r="E97" s="676"/>
    </row>
    <row r="98" spans="2:5" x14ac:dyDescent="0.3">
      <c r="B98" s="177" t="s">
        <v>983</v>
      </c>
      <c r="C98" s="674" t="s">
        <v>984</v>
      </c>
      <c r="D98" s="675"/>
      <c r="E98" s="676"/>
    </row>
    <row r="99" spans="2:5" x14ac:dyDescent="0.3">
      <c r="B99" s="177" t="s">
        <v>301</v>
      </c>
      <c r="C99" s="668" t="s">
        <v>302</v>
      </c>
      <c r="D99" s="668" t="s">
        <v>302</v>
      </c>
      <c r="E99" s="668" t="s">
        <v>302</v>
      </c>
    </row>
    <row r="100" spans="2:5" x14ac:dyDescent="0.3">
      <c r="B100" s="177" t="s">
        <v>1096</v>
      </c>
      <c r="C100" s="674" t="s">
        <v>1097</v>
      </c>
      <c r="D100" s="675"/>
      <c r="E100" s="676"/>
    </row>
    <row r="101" spans="2:5" x14ac:dyDescent="0.3">
      <c r="B101" s="177" t="s">
        <v>303</v>
      </c>
      <c r="C101" s="668" t="s">
        <v>304</v>
      </c>
      <c r="D101" s="668" t="s">
        <v>304</v>
      </c>
      <c r="E101" s="668" t="s">
        <v>304</v>
      </c>
    </row>
    <row r="102" spans="2:5" x14ac:dyDescent="0.3">
      <c r="B102" s="177" t="s">
        <v>985</v>
      </c>
      <c r="C102" s="668" t="s">
        <v>986</v>
      </c>
      <c r="D102" s="668" t="s">
        <v>304</v>
      </c>
      <c r="E102" s="668" t="s">
        <v>304</v>
      </c>
    </row>
    <row r="103" spans="2:5" x14ac:dyDescent="0.3">
      <c r="B103" s="177" t="s">
        <v>305</v>
      </c>
      <c r="C103" s="668" t="s">
        <v>306</v>
      </c>
      <c r="D103" s="668" t="s">
        <v>306</v>
      </c>
      <c r="E103" s="668" t="s">
        <v>306</v>
      </c>
    </row>
    <row r="104" spans="2:5" x14ac:dyDescent="0.3">
      <c r="B104" s="177" t="s">
        <v>307</v>
      </c>
      <c r="C104" s="668" t="s">
        <v>308</v>
      </c>
      <c r="D104" s="668" t="s">
        <v>308</v>
      </c>
      <c r="E104" s="668" t="s">
        <v>308</v>
      </c>
    </row>
    <row r="105" spans="2:5" x14ac:dyDescent="0.3">
      <c r="B105" s="177" t="s">
        <v>309</v>
      </c>
      <c r="C105" s="668" t="s">
        <v>310</v>
      </c>
      <c r="D105" s="668" t="s">
        <v>310</v>
      </c>
      <c r="E105" s="668" t="s">
        <v>310</v>
      </c>
    </row>
    <row r="106" spans="2:5" x14ac:dyDescent="0.3">
      <c r="B106" s="177" t="s">
        <v>311</v>
      </c>
      <c r="C106" s="668" t="s">
        <v>312</v>
      </c>
      <c r="D106" s="668" t="s">
        <v>312</v>
      </c>
      <c r="E106" s="668" t="s">
        <v>312</v>
      </c>
    </row>
    <row r="107" spans="2:5" x14ac:dyDescent="0.3">
      <c r="B107" s="177" t="s">
        <v>313</v>
      </c>
      <c r="C107" s="668" t="s">
        <v>314</v>
      </c>
      <c r="D107" s="668" t="s">
        <v>314</v>
      </c>
      <c r="E107" s="668" t="s">
        <v>314</v>
      </c>
    </row>
    <row r="108" spans="2:5" x14ac:dyDescent="0.3">
      <c r="B108" s="177" t="s">
        <v>315</v>
      </c>
      <c r="C108" s="668" t="s">
        <v>316</v>
      </c>
      <c r="D108" s="668" t="s">
        <v>316</v>
      </c>
      <c r="E108" s="668" t="s">
        <v>316</v>
      </c>
    </row>
    <row r="109" spans="2:5" x14ac:dyDescent="0.3">
      <c r="B109" s="177" t="s">
        <v>987</v>
      </c>
      <c r="C109" s="674" t="s">
        <v>988</v>
      </c>
      <c r="D109" s="675"/>
      <c r="E109" s="676"/>
    </row>
    <row r="110" spans="2:5" x14ac:dyDescent="0.3">
      <c r="B110" s="177" t="s">
        <v>989</v>
      </c>
      <c r="C110" s="674" t="s">
        <v>990</v>
      </c>
      <c r="D110" s="675"/>
      <c r="E110" s="676"/>
    </row>
    <row r="111" spans="2:5" x14ac:dyDescent="0.3">
      <c r="B111" s="177" t="s">
        <v>317</v>
      </c>
      <c r="C111" s="668" t="s">
        <v>318</v>
      </c>
      <c r="D111" s="668" t="s">
        <v>318</v>
      </c>
      <c r="E111" s="668" t="s">
        <v>318</v>
      </c>
    </row>
    <row r="112" spans="2:5" x14ac:dyDescent="0.3">
      <c r="B112" s="177" t="s">
        <v>319</v>
      </c>
      <c r="C112" s="668" t="s">
        <v>320</v>
      </c>
      <c r="D112" s="668" t="s">
        <v>320</v>
      </c>
      <c r="E112" s="668" t="s">
        <v>320</v>
      </c>
    </row>
    <row r="113" spans="2:5" x14ac:dyDescent="0.3">
      <c r="B113" s="177" t="s">
        <v>321</v>
      </c>
      <c r="C113" s="668" t="s">
        <v>322</v>
      </c>
      <c r="D113" s="668" t="s">
        <v>322</v>
      </c>
      <c r="E113" s="668" t="s">
        <v>322</v>
      </c>
    </row>
    <row r="114" spans="2:5" x14ac:dyDescent="0.3">
      <c r="B114" s="177" t="s">
        <v>323</v>
      </c>
      <c r="C114" s="668" t="s">
        <v>324</v>
      </c>
      <c r="D114" s="668" t="s">
        <v>324</v>
      </c>
      <c r="E114" s="668" t="s">
        <v>324</v>
      </c>
    </row>
    <row r="115" spans="2:5" x14ac:dyDescent="0.3">
      <c r="B115" s="177" t="s">
        <v>325</v>
      </c>
      <c r="C115" s="668" t="s">
        <v>326</v>
      </c>
      <c r="D115" s="668" t="s">
        <v>326</v>
      </c>
      <c r="E115" s="668" t="s">
        <v>326</v>
      </c>
    </row>
    <row r="116" spans="2:5" x14ac:dyDescent="0.3">
      <c r="B116" s="177" t="s">
        <v>327</v>
      </c>
      <c r="C116" s="668" t="s">
        <v>328</v>
      </c>
      <c r="D116" s="668" t="s">
        <v>328</v>
      </c>
      <c r="E116" s="668" t="s">
        <v>328</v>
      </c>
    </row>
    <row r="117" spans="2:5" x14ac:dyDescent="0.3">
      <c r="B117" s="177" t="s">
        <v>329</v>
      </c>
      <c r="C117" s="668" t="s">
        <v>330</v>
      </c>
      <c r="D117" s="668" t="s">
        <v>330</v>
      </c>
      <c r="E117" s="668" t="s">
        <v>330</v>
      </c>
    </row>
    <row r="118" spans="2:5" x14ac:dyDescent="0.3">
      <c r="B118" s="177" t="s">
        <v>991</v>
      </c>
      <c r="C118" s="668" t="s">
        <v>992</v>
      </c>
      <c r="D118" s="668" t="s">
        <v>330</v>
      </c>
      <c r="E118" s="668" t="s">
        <v>330</v>
      </c>
    </row>
    <row r="119" spans="2:5" x14ac:dyDescent="0.3">
      <c r="B119" s="156" t="s">
        <v>254</v>
      </c>
      <c r="C119" s="680"/>
      <c r="D119" s="680"/>
      <c r="E119" s="680"/>
    </row>
  </sheetData>
  <mergeCells count="56">
    <mergeCell ref="C112:E112"/>
    <mergeCell ref="C119:E119"/>
    <mergeCell ref="C106:E106"/>
    <mergeCell ref="C107:E107"/>
    <mergeCell ref="C108:E108"/>
    <mergeCell ref="C109:E109"/>
    <mergeCell ref="C110:E110"/>
    <mergeCell ref="C111:E111"/>
    <mergeCell ref="C113:E113"/>
    <mergeCell ref="C114:E114"/>
    <mergeCell ref="C115:E115"/>
    <mergeCell ref="C116:E116"/>
    <mergeCell ref="C117:E117"/>
    <mergeCell ref="C118:E118"/>
    <mergeCell ref="C105:E105"/>
    <mergeCell ref="C91:E91"/>
    <mergeCell ref="C92:E92"/>
    <mergeCell ref="C93:E93"/>
    <mergeCell ref="C95:E95"/>
    <mergeCell ref="C96:E96"/>
    <mergeCell ref="C98:E98"/>
    <mergeCell ref="C99:E99"/>
    <mergeCell ref="C101:E101"/>
    <mergeCell ref="C102:E102"/>
    <mergeCell ref="C103:E103"/>
    <mergeCell ref="C104:E104"/>
    <mergeCell ref="C94:E94"/>
    <mergeCell ref="C100:E100"/>
    <mergeCell ref="C97:E97"/>
    <mergeCell ref="C90:E90"/>
    <mergeCell ref="C76:E76"/>
    <mergeCell ref="C77:E77"/>
    <mergeCell ref="C78:E78"/>
    <mergeCell ref="C82:E82"/>
    <mergeCell ref="C83:E83"/>
    <mergeCell ref="C84:E84"/>
    <mergeCell ref="C85:E85"/>
    <mergeCell ref="C86:E86"/>
    <mergeCell ref="C87:E87"/>
    <mergeCell ref="C88:E88"/>
    <mergeCell ref="C89:E89"/>
    <mergeCell ref="C79:E79"/>
    <mergeCell ref="C81:E81"/>
    <mergeCell ref="C80:E80"/>
    <mergeCell ref="C75:E75"/>
    <mergeCell ref="B3:C3"/>
    <mergeCell ref="B12:H28"/>
    <mergeCell ref="B32:C32"/>
    <mergeCell ref="C67:E67"/>
    <mergeCell ref="C68:E68"/>
    <mergeCell ref="C69:E69"/>
    <mergeCell ref="C70:E70"/>
    <mergeCell ref="C71:E71"/>
    <mergeCell ref="C72:E72"/>
    <mergeCell ref="C73:E73"/>
    <mergeCell ref="C74:E74"/>
  </mergeCells>
  <hyperlinks>
    <hyperlink ref="B5" location="Intro!B10" display="What test material do I need?" xr:uid="{D1527581-30CC-461F-BA68-E2DD276D1898}"/>
    <hyperlink ref="B29" location="Intro!B5" display="Return to top" xr:uid="{26C55C02-91FF-49A1-AA62-F648ECCD0DB9}"/>
    <hyperlink ref="B7" location="Intro!B42" display="Worksheet Structure for Test Procedures" xr:uid="{5C6691A8-8D28-4644-8ABC-E39ACC51CED9}"/>
    <hyperlink ref="B6" location="Intro!B28" display="Worksheet Names" xr:uid="{A8498605-F6C2-4955-9E1B-D7B6384A2A7B}"/>
    <hyperlink ref="B63" location="Intro!B5" display="Return to top" xr:uid="{67F1C2F5-DDED-43A4-8152-7FF09DD5A9F4}"/>
    <hyperlink ref="B8" location="Intro!B59" display="Acronyms" xr:uid="{DF068D46-1DCA-4B25-932A-77BC88C31A3D}"/>
    <hyperlink ref="B119" location="Intro!A1" display="Top of Worksheet" xr:uid="{2812FFAC-7150-4562-B90D-8517A2C4C61D}"/>
    <hyperlink ref="B45" location="Intro!B5" display="Return to top" xr:uid="{F54D1C02-9A9D-4CD3-BD15-21443258FAB5}"/>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E16-E008-41ED-BAA8-792D86A5AA9D}">
  <sheetPr>
    <pageSetUpPr fitToPage="1"/>
  </sheetPr>
  <dimension ref="A1:LK588"/>
  <sheetViews>
    <sheetView zoomScaleNormal="100" workbookViewId="0">
      <selection activeCell="F16" sqref="F16"/>
    </sheetView>
  </sheetViews>
  <sheetFormatPr defaultColWidth="9.109375" defaultRowHeight="14.4" x14ac:dyDescent="0.3"/>
  <cols>
    <col min="1" max="1" width="0.5546875" customWidth="1"/>
    <col min="2" max="2" width="3.109375" hidden="1" customWidth="1"/>
    <col min="3" max="3" width="17.5546875" customWidth="1"/>
    <col min="4" max="4" width="9" customWidth="1"/>
    <col min="5" max="5" width="45.88671875" customWidth="1"/>
    <col min="6" max="6" width="63.88671875" customWidth="1"/>
    <col min="7" max="7" width="26" customWidth="1"/>
    <col min="8" max="8" width="30.33203125" customWidth="1"/>
    <col min="9" max="9" width="18.5546875" customWidth="1"/>
    <col min="10" max="10" width="44" style="425" customWidth="1"/>
    <col min="11" max="323" width="9.109375" style="425"/>
  </cols>
  <sheetData>
    <row r="1" spans="2:323" ht="66.75" customHeight="1" x14ac:dyDescent="0.3">
      <c r="B1" s="25"/>
      <c r="C1" s="25"/>
      <c r="D1" s="127"/>
      <c r="E1" s="425"/>
      <c r="F1" s="425"/>
      <c r="G1" s="425"/>
      <c r="H1" s="27"/>
      <c r="I1" s="27"/>
    </row>
    <row r="2" spans="2:323" ht="18" x14ac:dyDescent="0.3">
      <c r="B2" s="25"/>
      <c r="C2" s="25"/>
      <c r="D2" s="25"/>
      <c r="E2" s="704" t="s">
        <v>506</v>
      </c>
      <c r="F2" s="705"/>
      <c r="G2" s="425"/>
      <c r="H2" s="27"/>
      <c r="I2" s="27"/>
    </row>
    <row r="3" spans="2:323" ht="9.75" customHeight="1" x14ac:dyDescent="0.3">
      <c r="B3" s="25"/>
      <c r="C3" s="25"/>
      <c r="D3" s="25"/>
      <c r="E3" s="426"/>
      <c r="F3" s="427"/>
      <c r="G3" s="425"/>
      <c r="H3" s="27"/>
      <c r="I3" s="27"/>
    </row>
    <row r="4" spans="2:323" x14ac:dyDescent="0.3">
      <c r="B4" s="25"/>
      <c r="C4" s="25"/>
      <c r="D4" s="700" t="s">
        <v>692</v>
      </c>
      <c r="E4" s="701"/>
      <c r="F4" s="128"/>
      <c r="G4" s="706" t="s">
        <v>1163</v>
      </c>
      <c r="H4" s="706"/>
      <c r="I4" s="706"/>
      <c r="J4" s="706"/>
    </row>
    <row r="5" spans="2:323" ht="22.5" customHeight="1" x14ac:dyDescent="0.3">
      <c r="B5" s="25"/>
      <c r="C5" s="25"/>
      <c r="D5" s="707" t="s">
        <v>1640</v>
      </c>
      <c r="E5" s="708"/>
      <c r="F5" s="713" t="s">
        <v>507</v>
      </c>
      <c r="G5" s="716" t="s">
        <v>769</v>
      </c>
      <c r="H5" s="717"/>
      <c r="I5" s="698" t="s">
        <v>1661</v>
      </c>
      <c r="J5" s="698"/>
    </row>
    <row r="6" spans="2:323" ht="22.5" customHeight="1" x14ac:dyDescent="0.3">
      <c r="B6" s="25"/>
      <c r="C6" s="25"/>
      <c r="D6" s="709"/>
      <c r="E6" s="710"/>
      <c r="F6" s="714"/>
      <c r="G6" s="718"/>
      <c r="H6" s="719"/>
      <c r="I6" s="698" t="s">
        <v>1667</v>
      </c>
      <c r="J6" s="698"/>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c r="CB6" s="627"/>
      <c r="CC6" s="627"/>
      <c r="CD6" s="627"/>
      <c r="CE6" s="627"/>
      <c r="CF6" s="627"/>
      <c r="CG6" s="627"/>
      <c r="CH6" s="627"/>
      <c r="CI6" s="627"/>
      <c r="CJ6" s="627"/>
      <c r="CK6" s="627"/>
      <c r="CL6" s="627"/>
      <c r="CM6" s="627"/>
      <c r="CN6" s="627"/>
      <c r="CO6" s="627"/>
      <c r="CP6" s="627"/>
      <c r="CQ6" s="627"/>
      <c r="CR6" s="627"/>
      <c r="CS6" s="627"/>
      <c r="CT6" s="627"/>
      <c r="CU6" s="627"/>
      <c r="CV6" s="627"/>
      <c r="CW6" s="627"/>
      <c r="CX6" s="627"/>
      <c r="CY6" s="627"/>
      <c r="CZ6" s="627"/>
      <c r="DA6" s="627"/>
      <c r="DB6" s="627"/>
      <c r="DC6" s="627"/>
      <c r="DD6" s="627"/>
      <c r="DE6" s="627"/>
      <c r="DF6" s="627"/>
      <c r="DG6" s="627"/>
      <c r="DH6" s="627"/>
      <c r="DI6" s="627"/>
      <c r="DJ6" s="627"/>
      <c r="DK6" s="627"/>
      <c r="DL6" s="627"/>
      <c r="DM6" s="627"/>
      <c r="DN6" s="627"/>
      <c r="DO6" s="627"/>
      <c r="DP6" s="627"/>
      <c r="DQ6" s="627"/>
      <c r="DR6" s="627"/>
      <c r="DS6" s="627"/>
      <c r="DT6" s="627"/>
      <c r="DU6" s="627"/>
      <c r="DV6" s="627"/>
      <c r="DW6" s="627"/>
      <c r="DX6" s="627"/>
      <c r="DY6" s="627"/>
      <c r="DZ6" s="627"/>
      <c r="EA6" s="627"/>
      <c r="EB6" s="627"/>
      <c r="EC6" s="627"/>
      <c r="ED6" s="627"/>
      <c r="EE6" s="627"/>
      <c r="EF6" s="627"/>
      <c r="EG6" s="627"/>
      <c r="EH6" s="627"/>
      <c r="EI6" s="627"/>
      <c r="EJ6" s="627"/>
      <c r="EK6" s="627"/>
      <c r="EL6" s="627"/>
      <c r="EM6" s="627"/>
      <c r="EN6" s="627"/>
      <c r="EO6" s="627"/>
      <c r="EP6" s="627"/>
      <c r="EQ6" s="627"/>
      <c r="ER6" s="627"/>
      <c r="ES6" s="627"/>
      <c r="ET6" s="627"/>
      <c r="EU6" s="627"/>
      <c r="EV6" s="627"/>
      <c r="EW6" s="627"/>
      <c r="EX6" s="627"/>
      <c r="EY6" s="627"/>
      <c r="EZ6" s="627"/>
      <c r="FA6" s="627"/>
      <c r="FB6" s="627"/>
      <c r="FC6" s="627"/>
      <c r="FD6" s="627"/>
      <c r="FE6" s="627"/>
      <c r="FF6" s="627"/>
      <c r="FG6" s="627"/>
      <c r="FH6" s="627"/>
      <c r="FI6" s="627"/>
      <c r="FJ6" s="627"/>
      <c r="FK6" s="627"/>
      <c r="FL6" s="627"/>
      <c r="FM6" s="627"/>
      <c r="FN6" s="627"/>
      <c r="FO6" s="627"/>
      <c r="FP6" s="627"/>
      <c r="FQ6" s="627"/>
      <c r="FR6" s="627"/>
      <c r="FS6" s="627"/>
      <c r="FT6" s="627"/>
      <c r="FU6" s="627"/>
      <c r="FV6" s="627"/>
      <c r="FW6" s="627"/>
      <c r="FX6" s="627"/>
      <c r="FY6" s="627"/>
      <c r="FZ6" s="627"/>
      <c r="GA6" s="627"/>
      <c r="GB6" s="627"/>
      <c r="GC6" s="627"/>
      <c r="GD6" s="627"/>
      <c r="GE6" s="627"/>
      <c r="GF6" s="627"/>
      <c r="GG6" s="627"/>
      <c r="GH6" s="627"/>
      <c r="GI6" s="627"/>
      <c r="GJ6" s="627"/>
      <c r="GK6" s="627"/>
      <c r="GL6" s="627"/>
      <c r="GM6" s="627"/>
      <c r="GN6" s="627"/>
      <c r="GO6" s="627"/>
      <c r="GP6" s="627"/>
      <c r="GQ6" s="627"/>
      <c r="GR6" s="627"/>
      <c r="GS6" s="627"/>
      <c r="GT6" s="627"/>
      <c r="GU6" s="627"/>
      <c r="GV6" s="627"/>
      <c r="GW6" s="627"/>
      <c r="GX6" s="627"/>
      <c r="GY6" s="627"/>
      <c r="GZ6" s="627"/>
      <c r="HA6" s="627"/>
      <c r="HB6" s="627"/>
      <c r="HC6" s="627"/>
      <c r="HD6" s="627"/>
      <c r="HE6" s="627"/>
      <c r="HF6" s="627"/>
      <c r="HG6" s="627"/>
      <c r="HH6" s="627"/>
      <c r="HI6" s="627"/>
      <c r="HJ6" s="627"/>
      <c r="HK6" s="627"/>
      <c r="HL6" s="627"/>
      <c r="HM6" s="627"/>
      <c r="HN6" s="627"/>
      <c r="HO6" s="627"/>
      <c r="HP6" s="627"/>
      <c r="HQ6" s="627"/>
      <c r="HR6" s="627"/>
      <c r="HS6" s="627"/>
      <c r="HT6" s="627"/>
      <c r="HU6" s="627"/>
      <c r="HV6" s="627"/>
      <c r="HW6" s="627"/>
      <c r="HX6" s="627"/>
      <c r="HY6" s="627"/>
      <c r="HZ6" s="627"/>
      <c r="IA6" s="627"/>
      <c r="IB6" s="627"/>
      <c r="IC6" s="627"/>
      <c r="ID6" s="627"/>
      <c r="IE6" s="627"/>
      <c r="IF6" s="627"/>
      <c r="IG6" s="627"/>
      <c r="IH6" s="627"/>
      <c r="II6" s="627"/>
      <c r="IJ6" s="627"/>
      <c r="IK6" s="627"/>
      <c r="IL6" s="627"/>
      <c r="IM6" s="627"/>
      <c r="IN6" s="627"/>
      <c r="IO6" s="627"/>
      <c r="IP6" s="627"/>
      <c r="IQ6" s="627"/>
      <c r="IR6" s="627"/>
      <c r="IS6" s="627"/>
      <c r="IT6" s="627"/>
      <c r="IU6" s="627"/>
      <c r="IV6" s="627"/>
      <c r="IW6" s="627"/>
      <c r="IX6" s="627"/>
      <c r="IY6" s="627"/>
      <c r="IZ6" s="627"/>
      <c r="JA6" s="627"/>
      <c r="JB6" s="627"/>
      <c r="JC6" s="627"/>
      <c r="JD6" s="627"/>
      <c r="JE6" s="627"/>
      <c r="JF6" s="627"/>
      <c r="JG6" s="627"/>
      <c r="JH6" s="627"/>
      <c r="JI6" s="627"/>
      <c r="JJ6" s="627"/>
      <c r="JK6" s="627"/>
      <c r="JL6" s="627"/>
      <c r="JM6" s="627"/>
      <c r="JN6" s="627"/>
      <c r="JO6" s="627"/>
      <c r="JP6" s="627"/>
      <c r="JQ6" s="627"/>
      <c r="JR6" s="627"/>
      <c r="JS6" s="627"/>
      <c r="JT6" s="627"/>
      <c r="JU6" s="627"/>
      <c r="JV6" s="627"/>
      <c r="JW6" s="627"/>
      <c r="JX6" s="627"/>
      <c r="JY6" s="627"/>
      <c r="JZ6" s="627"/>
      <c r="KA6" s="627"/>
      <c r="KB6" s="627"/>
      <c r="KC6" s="627"/>
      <c r="KD6" s="627"/>
      <c r="KE6" s="627"/>
      <c r="KF6" s="627"/>
      <c r="KG6" s="627"/>
      <c r="KH6" s="627"/>
      <c r="KI6" s="627"/>
      <c r="KJ6" s="627"/>
      <c r="KK6" s="627"/>
      <c r="KL6" s="627"/>
      <c r="KM6" s="627"/>
      <c r="KN6" s="627"/>
      <c r="KO6" s="627"/>
      <c r="KP6" s="627"/>
      <c r="KQ6" s="627"/>
      <c r="KR6" s="627"/>
      <c r="KS6" s="627"/>
      <c r="KT6" s="627"/>
      <c r="KU6" s="627"/>
      <c r="KV6" s="627"/>
      <c r="KW6" s="627"/>
      <c r="KX6" s="627"/>
      <c r="KY6" s="627"/>
      <c r="KZ6" s="627"/>
      <c r="LA6" s="627"/>
      <c r="LB6" s="627"/>
      <c r="LC6" s="627"/>
      <c r="LD6" s="627"/>
      <c r="LE6" s="627"/>
      <c r="LF6" s="627"/>
      <c r="LG6" s="627"/>
      <c r="LH6" s="627"/>
      <c r="LI6" s="627"/>
      <c r="LJ6" s="627"/>
      <c r="LK6" s="627"/>
    </row>
    <row r="7" spans="2:323" ht="22.5" customHeight="1" x14ac:dyDescent="0.3">
      <c r="B7" s="25"/>
      <c r="C7" s="25"/>
      <c r="D7" s="709"/>
      <c r="E7" s="710"/>
      <c r="F7" s="714"/>
      <c r="G7" s="718"/>
      <c r="H7" s="719"/>
      <c r="I7" s="698" t="s">
        <v>1668</v>
      </c>
      <c r="J7" s="698"/>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646"/>
      <c r="BE7" s="646"/>
      <c r="BF7" s="646"/>
      <c r="BG7" s="646"/>
      <c r="BH7" s="646"/>
      <c r="BI7" s="646"/>
      <c r="BJ7" s="646"/>
      <c r="BK7" s="646"/>
      <c r="BL7" s="646"/>
      <c r="BM7" s="646"/>
      <c r="BN7" s="646"/>
      <c r="BO7" s="646"/>
      <c r="BP7" s="646"/>
      <c r="BQ7" s="646"/>
      <c r="BR7" s="646"/>
      <c r="BS7" s="646"/>
      <c r="BT7" s="646"/>
      <c r="BU7" s="646"/>
      <c r="BV7" s="646"/>
      <c r="BW7" s="646"/>
      <c r="BX7" s="646"/>
      <c r="BY7" s="646"/>
      <c r="BZ7" s="646"/>
      <c r="CA7" s="646"/>
      <c r="CB7" s="646"/>
      <c r="CC7" s="646"/>
      <c r="CD7" s="646"/>
      <c r="CE7" s="646"/>
      <c r="CF7" s="646"/>
      <c r="CG7" s="646"/>
      <c r="CH7" s="646"/>
      <c r="CI7" s="646"/>
      <c r="CJ7" s="646"/>
      <c r="CK7" s="646"/>
      <c r="CL7" s="646"/>
      <c r="CM7" s="646"/>
      <c r="CN7" s="646"/>
      <c r="CO7" s="646"/>
      <c r="CP7" s="646"/>
      <c r="CQ7" s="646"/>
      <c r="CR7" s="646"/>
      <c r="CS7" s="646"/>
      <c r="CT7" s="646"/>
      <c r="CU7" s="646"/>
      <c r="CV7" s="646"/>
      <c r="CW7" s="646"/>
      <c r="CX7" s="646"/>
      <c r="CY7" s="646"/>
      <c r="CZ7" s="646"/>
      <c r="DA7" s="646"/>
      <c r="DB7" s="646"/>
      <c r="DC7" s="646"/>
      <c r="DD7" s="646"/>
      <c r="DE7" s="646"/>
      <c r="DF7" s="646"/>
      <c r="DG7" s="646"/>
      <c r="DH7" s="646"/>
      <c r="DI7" s="646"/>
      <c r="DJ7" s="646"/>
      <c r="DK7" s="646"/>
      <c r="DL7" s="646"/>
      <c r="DM7" s="646"/>
      <c r="DN7" s="646"/>
      <c r="DO7" s="646"/>
      <c r="DP7" s="646"/>
      <c r="DQ7" s="646"/>
      <c r="DR7" s="646"/>
      <c r="DS7" s="646"/>
      <c r="DT7" s="646"/>
      <c r="DU7" s="646"/>
      <c r="DV7" s="646"/>
      <c r="DW7" s="646"/>
      <c r="DX7" s="646"/>
      <c r="DY7" s="646"/>
      <c r="DZ7" s="646"/>
      <c r="EA7" s="646"/>
      <c r="EB7" s="646"/>
      <c r="EC7" s="646"/>
      <c r="ED7" s="646"/>
      <c r="EE7" s="646"/>
      <c r="EF7" s="646"/>
      <c r="EG7" s="646"/>
      <c r="EH7" s="646"/>
      <c r="EI7" s="646"/>
      <c r="EJ7" s="646"/>
      <c r="EK7" s="646"/>
      <c r="EL7" s="646"/>
      <c r="EM7" s="646"/>
      <c r="EN7" s="646"/>
      <c r="EO7" s="646"/>
      <c r="EP7" s="646"/>
      <c r="EQ7" s="646"/>
      <c r="ER7" s="646"/>
      <c r="ES7" s="646"/>
      <c r="ET7" s="646"/>
      <c r="EU7" s="646"/>
      <c r="EV7" s="646"/>
      <c r="EW7" s="646"/>
      <c r="EX7" s="646"/>
      <c r="EY7" s="646"/>
      <c r="EZ7" s="646"/>
      <c r="FA7" s="646"/>
      <c r="FB7" s="646"/>
      <c r="FC7" s="646"/>
      <c r="FD7" s="646"/>
      <c r="FE7" s="646"/>
      <c r="FF7" s="646"/>
      <c r="FG7" s="646"/>
      <c r="FH7" s="646"/>
      <c r="FI7" s="646"/>
      <c r="FJ7" s="646"/>
      <c r="FK7" s="646"/>
      <c r="FL7" s="646"/>
      <c r="FM7" s="646"/>
      <c r="FN7" s="646"/>
      <c r="FO7" s="646"/>
      <c r="FP7" s="646"/>
      <c r="FQ7" s="646"/>
      <c r="FR7" s="646"/>
      <c r="FS7" s="646"/>
      <c r="FT7" s="646"/>
      <c r="FU7" s="646"/>
      <c r="FV7" s="646"/>
      <c r="FW7" s="646"/>
      <c r="FX7" s="646"/>
      <c r="FY7" s="646"/>
      <c r="FZ7" s="646"/>
      <c r="GA7" s="646"/>
      <c r="GB7" s="646"/>
      <c r="GC7" s="646"/>
      <c r="GD7" s="646"/>
      <c r="GE7" s="646"/>
      <c r="GF7" s="646"/>
      <c r="GG7" s="646"/>
      <c r="GH7" s="646"/>
      <c r="GI7" s="646"/>
      <c r="GJ7" s="646"/>
      <c r="GK7" s="646"/>
      <c r="GL7" s="646"/>
      <c r="GM7" s="646"/>
      <c r="GN7" s="646"/>
      <c r="GO7" s="646"/>
      <c r="GP7" s="646"/>
      <c r="GQ7" s="646"/>
      <c r="GR7" s="646"/>
      <c r="GS7" s="646"/>
      <c r="GT7" s="646"/>
      <c r="GU7" s="646"/>
      <c r="GV7" s="646"/>
      <c r="GW7" s="646"/>
      <c r="GX7" s="646"/>
      <c r="GY7" s="646"/>
      <c r="GZ7" s="646"/>
      <c r="HA7" s="646"/>
      <c r="HB7" s="646"/>
      <c r="HC7" s="646"/>
      <c r="HD7" s="646"/>
      <c r="HE7" s="646"/>
      <c r="HF7" s="646"/>
      <c r="HG7" s="646"/>
      <c r="HH7" s="646"/>
      <c r="HI7" s="646"/>
      <c r="HJ7" s="646"/>
      <c r="HK7" s="646"/>
      <c r="HL7" s="646"/>
      <c r="HM7" s="646"/>
      <c r="HN7" s="646"/>
      <c r="HO7" s="646"/>
      <c r="HP7" s="646"/>
      <c r="HQ7" s="646"/>
      <c r="HR7" s="646"/>
      <c r="HS7" s="646"/>
      <c r="HT7" s="646"/>
      <c r="HU7" s="646"/>
      <c r="HV7" s="646"/>
      <c r="HW7" s="646"/>
      <c r="HX7" s="646"/>
      <c r="HY7" s="646"/>
      <c r="HZ7" s="646"/>
      <c r="IA7" s="646"/>
      <c r="IB7" s="646"/>
      <c r="IC7" s="646"/>
      <c r="ID7" s="646"/>
      <c r="IE7" s="646"/>
      <c r="IF7" s="646"/>
      <c r="IG7" s="646"/>
      <c r="IH7" s="646"/>
      <c r="II7" s="646"/>
      <c r="IJ7" s="646"/>
      <c r="IK7" s="646"/>
      <c r="IL7" s="646"/>
      <c r="IM7" s="646"/>
      <c r="IN7" s="646"/>
      <c r="IO7" s="646"/>
      <c r="IP7" s="646"/>
      <c r="IQ7" s="646"/>
      <c r="IR7" s="646"/>
      <c r="IS7" s="646"/>
      <c r="IT7" s="646"/>
      <c r="IU7" s="646"/>
      <c r="IV7" s="646"/>
      <c r="IW7" s="646"/>
      <c r="IX7" s="646"/>
      <c r="IY7" s="646"/>
      <c r="IZ7" s="646"/>
      <c r="JA7" s="646"/>
      <c r="JB7" s="646"/>
      <c r="JC7" s="646"/>
      <c r="JD7" s="646"/>
      <c r="JE7" s="646"/>
      <c r="JF7" s="646"/>
      <c r="JG7" s="646"/>
      <c r="JH7" s="646"/>
      <c r="JI7" s="646"/>
      <c r="JJ7" s="646"/>
      <c r="JK7" s="646"/>
      <c r="JL7" s="646"/>
      <c r="JM7" s="646"/>
      <c r="JN7" s="646"/>
      <c r="JO7" s="646"/>
      <c r="JP7" s="646"/>
      <c r="JQ7" s="646"/>
      <c r="JR7" s="646"/>
      <c r="JS7" s="646"/>
      <c r="JT7" s="646"/>
      <c r="JU7" s="646"/>
      <c r="JV7" s="646"/>
      <c r="JW7" s="646"/>
      <c r="JX7" s="646"/>
      <c r="JY7" s="646"/>
      <c r="JZ7" s="646"/>
      <c r="KA7" s="646"/>
      <c r="KB7" s="646"/>
      <c r="KC7" s="646"/>
      <c r="KD7" s="646"/>
      <c r="KE7" s="646"/>
      <c r="KF7" s="646"/>
      <c r="KG7" s="646"/>
      <c r="KH7" s="646"/>
      <c r="KI7" s="646"/>
      <c r="KJ7" s="646"/>
      <c r="KK7" s="646"/>
      <c r="KL7" s="646"/>
      <c r="KM7" s="646"/>
      <c r="KN7" s="646"/>
      <c r="KO7" s="646"/>
      <c r="KP7" s="646"/>
      <c r="KQ7" s="646"/>
      <c r="KR7" s="646"/>
      <c r="KS7" s="646"/>
      <c r="KT7" s="646"/>
      <c r="KU7" s="646"/>
      <c r="KV7" s="646"/>
      <c r="KW7" s="646"/>
      <c r="KX7" s="646"/>
      <c r="KY7" s="646"/>
      <c r="KZ7" s="646"/>
      <c r="LA7" s="646"/>
      <c r="LB7" s="646"/>
      <c r="LC7" s="646"/>
      <c r="LD7" s="646"/>
      <c r="LE7" s="646"/>
      <c r="LF7" s="646"/>
      <c r="LG7" s="646"/>
      <c r="LH7" s="646"/>
      <c r="LI7" s="646"/>
      <c r="LJ7" s="646"/>
      <c r="LK7" s="646"/>
    </row>
    <row r="8" spans="2:323" ht="22.5" customHeight="1" x14ac:dyDescent="0.3">
      <c r="B8" s="25"/>
      <c r="C8" s="25"/>
      <c r="D8" s="711"/>
      <c r="E8" s="712"/>
      <c r="F8" s="715"/>
      <c r="G8" s="720"/>
      <c r="H8" s="721"/>
      <c r="I8" s="698" t="s">
        <v>1662</v>
      </c>
      <c r="J8" s="698"/>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27"/>
      <c r="CM8" s="627"/>
      <c r="CN8" s="627"/>
      <c r="CO8" s="627"/>
      <c r="CP8" s="627"/>
      <c r="CQ8" s="627"/>
      <c r="CR8" s="627"/>
      <c r="CS8" s="627"/>
      <c r="CT8" s="627"/>
      <c r="CU8" s="627"/>
      <c r="CV8" s="627"/>
      <c r="CW8" s="627"/>
      <c r="CX8" s="627"/>
      <c r="CY8" s="627"/>
      <c r="CZ8" s="627"/>
      <c r="DA8" s="627"/>
      <c r="DB8" s="627"/>
      <c r="DC8" s="627"/>
      <c r="DD8" s="627"/>
      <c r="DE8" s="627"/>
      <c r="DF8" s="627"/>
      <c r="DG8" s="627"/>
      <c r="DH8" s="627"/>
      <c r="DI8" s="627"/>
      <c r="DJ8" s="627"/>
      <c r="DK8" s="627"/>
      <c r="DL8" s="627"/>
      <c r="DM8" s="627"/>
      <c r="DN8" s="627"/>
      <c r="DO8" s="627"/>
      <c r="DP8" s="627"/>
      <c r="DQ8" s="627"/>
      <c r="DR8" s="627"/>
      <c r="DS8" s="627"/>
      <c r="DT8" s="627"/>
      <c r="DU8" s="627"/>
      <c r="DV8" s="627"/>
      <c r="DW8" s="627"/>
      <c r="DX8" s="627"/>
      <c r="DY8" s="627"/>
      <c r="DZ8" s="627"/>
      <c r="EA8" s="627"/>
      <c r="EB8" s="627"/>
      <c r="EC8" s="627"/>
      <c r="ED8" s="627"/>
      <c r="EE8" s="627"/>
      <c r="EF8" s="627"/>
      <c r="EG8" s="627"/>
      <c r="EH8" s="627"/>
      <c r="EI8" s="627"/>
      <c r="EJ8" s="627"/>
      <c r="EK8" s="627"/>
      <c r="EL8" s="627"/>
      <c r="EM8" s="627"/>
      <c r="EN8" s="627"/>
      <c r="EO8" s="627"/>
      <c r="EP8" s="627"/>
      <c r="EQ8" s="627"/>
      <c r="ER8" s="627"/>
      <c r="ES8" s="627"/>
      <c r="ET8" s="627"/>
      <c r="EU8" s="627"/>
      <c r="EV8" s="627"/>
      <c r="EW8" s="627"/>
      <c r="EX8" s="627"/>
      <c r="EY8" s="627"/>
      <c r="EZ8" s="627"/>
      <c r="FA8" s="627"/>
      <c r="FB8" s="627"/>
      <c r="FC8" s="627"/>
      <c r="FD8" s="627"/>
      <c r="FE8" s="627"/>
      <c r="FF8" s="627"/>
      <c r="FG8" s="627"/>
      <c r="FH8" s="627"/>
      <c r="FI8" s="627"/>
      <c r="FJ8" s="627"/>
      <c r="FK8" s="627"/>
      <c r="FL8" s="627"/>
      <c r="FM8" s="627"/>
      <c r="FN8" s="627"/>
      <c r="FO8" s="627"/>
      <c r="FP8" s="627"/>
      <c r="FQ8" s="627"/>
      <c r="FR8" s="627"/>
      <c r="FS8" s="627"/>
      <c r="FT8" s="627"/>
      <c r="FU8" s="627"/>
      <c r="FV8" s="627"/>
      <c r="FW8" s="627"/>
      <c r="FX8" s="627"/>
      <c r="FY8" s="627"/>
      <c r="FZ8" s="627"/>
      <c r="GA8" s="627"/>
      <c r="GB8" s="627"/>
      <c r="GC8" s="627"/>
      <c r="GD8" s="627"/>
      <c r="GE8" s="627"/>
      <c r="GF8" s="627"/>
      <c r="GG8" s="627"/>
      <c r="GH8" s="627"/>
      <c r="GI8" s="627"/>
      <c r="GJ8" s="627"/>
      <c r="GK8" s="627"/>
      <c r="GL8" s="627"/>
      <c r="GM8" s="627"/>
      <c r="GN8" s="627"/>
      <c r="GO8" s="627"/>
      <c r="GP8" s="627"/>
      <c r="GQ8" s="627"/>
      <c r="GR8" s="627"/>
      <c r="GS8" s="627"/>
      <c r="GT8" s="627"/>
      <c r="GU8" s="627"/>
      <c r="GV8" s="627"/>
      <c r="GW8" s="627"/>
      <c r="GX8" s="627"/>
      <c r="GY8" s="627"/>
      <c r="GZ8" s="627"/>
      <c r="HA8" s="627"/>
      <c r="HB8" s="627"/>
      <c r="HC8" s="627"/>
      <c r="HD8" s="627"/>
      <c r="HE8" s="627"/>
      <c r="HF8" s="627"/>
      <c r="HG8" s="627"/>
      <c r="HH8" s="627"/>
      <c r="HI8" s="627"/>
      <c r="HJ8" s="627"/>
      <c r="HK8" s="627"/>
      <c r="HL8" s="627"/>
      <c r="HM8" s="627"/>
      <c r="HN8" s="627"/>
      <c r="HO8" s="627"/>
      <c r="HP8" s="627"/>
      <c r="HQ8" s="627"/>
      <c r="HR8" s="627"/>
      <c r="HS8" s="627"/>
      <c r="HT8" s="627"/>
      <c r="HU8" s="627"/>
      <c r="HV8" s="627"/>
      <c r="HW8" s="627"/>
      <c r="HX8" s="627"/>
      <c r="HY8" s="627"/>
      <c r="HZ8" s="627"/>
      <c r="IA8" s="627"/>
      <c r="IB8" s="627"/>
      <c r="IC8" s="627"/>
      <c r="ID8" s="627"/>
      <c r="IE8" s="627"/>
      <c r="IF8" s="627"/>
      <c r="IG8" s="627"/>
      <c r="IH8" s="627"/>
      <c r="II8" s="627"/>
      <c r="IJ8" s="627"/>
      <c r="IK8" s="627"/>
      <c r="IL8" s="627"/>
      <c r="IM8" s="627"/>
      <c r="IN8" s="627"/>
      <c r="IO8" s="627"/>
      <c r="IP8" s="627"/>
      <c r="IQ8" s="627"/>
      <c r="IR8" s="627"/>
      <c r="IS8" s="627"/>
      <c r="IT8" s="627"/>
      <c r="IU8" s="627"/>
      <c r="IV8" s="627"/>
      <c r="IW8" s="627"/>
      <c r="IX8" s="627"/>
      <c r="IY8" s="627"/>
      <c r="IZ8" s="627"/>
      <c r="JA8" s="627"/>
      <c r="JB8" s="627"/>
      <c r="JC8" s="627"/>
      <c r="JD8" s="627"/>
      <c r="JE8" s="627"/>
      <c r="JF8" s="627"/>
      <c r="JG8" s="627"/>
      <c r="JH8" s="627"/>
      <c r="JI8" s="627"/>
      <c r="JJ8" s="627"/>
      <c r="JK8" s="627"/>
      <c r="JL8" s="627"/>
      <c r="JM8" s="627"/>
      <c r="JN8" s="627"/>
      <c r="JO8" s="627"/>
      <c r="JP8" s="627"/>
      <c r="JQ8" s="627"/>
      <c r="JR8" s="627"/>
      <c r="JS8" s="627"/>
      <c r="JT8" s="627"/>
      <c r="JU8" s="627"/>
      <c r="JV8" s="627"/>
      <c r="JW8" s="627"/>
      <c r="JX8" s="627"/>
      <c r="JY8" s="627"/>
      <c r="JZ8" s="627"/>
      <c r="KA8" s="627"/>
      <c r="KB8" s="627"/>
      <c r="KC8" s="627"/>
      <c r="KD8" s="627"/>
      <c r="KE8" s="627"/>
      <c r="KF8" s="627"/>
      <c r="KG8" s="627"/>
      <c r="KH8" s="627"/>
      <c r="KI8" s="627"/>
      <c r="KJ8" s="627"/>
      <c r="KK8" s="627"/>
      <c r="KL8" s="627"/>
      <c r="KM8" s="627"/>
      <c r="KN8" s="627"/>
      <c r="KO8" s="627"/>
      <c r="KP8" s="627"/>
      <c r="KQ8" s="627"/>
      <c r="KR8" s="627"/>
      <c r="KS8" s="627"/>
      <c r="KT8" s="627"/>
      <c r="KU8" s="627"/>
      <c r="KV8" s="627"/>
      <c r="KW8" s="627"/>
      <c r="KX8" s="627"/>
      <c r="KY8" s="627"/>
      <c r="KZ8" s="627"/>
      <c r="LA8" s="627"/>
      <c r="LB8" s="627"/>
      <c r="LC8" s="627"/>
      <c r="LD8" s="627"/>
      <c r="LE8" s="627"/>
      <c r="LF8" s="627"/>
      <c r="LG8" s="627"/>
      <c r="LH8" s="627"/>
      <c r="LI8" s="627"/>
      <c r="LJ8" s="627"/>
      <c r="LK8" s="627"/>
    </row>
    <row r="9" spans="2:323" ht="14.25" customHeight="1" x14ac:dyDescent="0.3">
      <c r="B9" s="25"/>
      <c r="C9" s="25"/>
      <c r="D9" s="692" t="s">
        <v>688</v>
      </c>
      <c r="E9" s="693"/>
      <c r="F9" s="128" t="s">
        <v>507</v>
      </c>
      <c r="G9" s="699" t="s">
        <v>743</v>
      </c>
      <c r="H9" s="699"/>
      <c r="I9" s="698" t="s">
        <v>795</v>
      </c>
      <c r="J9" s="698"/>
    </row>
    <row r="10" spans="2:323" ht="14.25" customHeight="1" x14ac:dyDescent="0.3">
      <c r="B10" s="25"/>
      <c r="C10" s="25"/>
      <c r="D10" s="692" t="s">
        <v>689</v>
      </c>
      <c r="E10" s="693"/>
      <c r="F10" s="128" t="s">
        <v>507</v>
      </c>
      <c r="G10" s="699" t="s">
        <v>695</v>
      </c>
      <c r="H10" s="699"/>
      <c r="I10" s="698" t="s">
        <v>507</v>
      </c>
      <c r="J10" s="698"/>
    </row>
    <row r="11" spans="2:323" x14ac:dyDescent="0.3">
      <c r="B11" s="25"/>
      <c r="C11" s="25"/>
      <c r="D11" s="692" t="s">
        <v>690</v>
      </c>
      <c r="E11" s="693"/>
      <c r="F11" s="128" t="s">
        <v>507</v>
      </c>
      <c r="G11" s="699" t="s">
        <v>696</v>
      </c>
      <c r="H11" s="699"/>
      <c r="I11" s="698" t="s">
        <v>507</v>
      </c>
      <c r="J11" s="698"/>
    </row>
    <row r="12" spans="2:323" x14ac:dyDescent="0.3">
      <c r="B12" s="25"/>
      <c r="C12" s="25"/>
      <c r="D12" s="692" t="s">
        <v>691</v>
      </c>
      <c r="E12" s="693"/>
      <c r="F12" s="128" t="s">
        <v>507</v>
      </c>
      <c r="G12" s="699" t="s">
        <v>697</v>
      </c>
      <c r="H12" s="699"/>
      <c r="I12" s="698" t="s">
        <v>507</v>
      </c>
      <c r="J12" s="698"/>
    </row>
    <row r="13" spans="2:323" x14ac:dyDescent="0.3">
      <c r="B13" s="25"/>
      <c r="C13" s="25"/>
      <c r="D13" s="700" t="s">
        <v>693</v>
      </c>
      <c r="E13" s="701"/>
      <c r="F13" s="128"/>
      <c r="G13" s="699" t="s">
        <v>508</v>
      </c>
      <c r="H13" s="699"/>
      <c r="I13" s="702" t="s">
        <v>509</v>
      </c>
      <c r="J13" s="703"/>
    </row>
    <row r="14" spans="2:323" ht="15.75" customHeight="1" x14ac:dyDescent="0.3">
      <c r="B14" s="25"/>
      <c r="C14" s="25"/>
      <c r="D14" s="692" t="s">
        <v>793</v>
      </c>
      <c r="E14" s="693"/>
      <c r="F14" s="128" t="s">
        <v>1456</v>
      </c>
      <c r="G14" s="694" t="s">
        <v>510</v>
      </c>
      <c r="H14" s="694"/>
      <c r="I14" s="695" t="s">
        <v>509</v>
      </c>
      <c r="J14" s="695"/>
    </row>
    <row r="15" spans="2:323" x14ac:dyDescent="0.3">
      <c r="B15" s="25"/>
      <c r="C15" s="25"/>
      <c r="D15" s="696" t="s">
        <v>794</v>
      </c>
      <c r="E15" s="697"/>
      <c r="F15" s="128" t="s">
        <v>507</v>
      </c>
      <c r="G15" s="694"/>
      <c r="H15" s="694"/>
      <c r="I15" s="695"/>
      <c r="J15" s="695"/>
    </row>
    <row r="16" spans="2:323" ht="51" customHeight="1" x14ac:dyDescent="0.3">
      <c r="B16" s="25"/>
      <c r="C16" s="25"/>
      <c r="D16" s="692" t="s">
        <v>1413</v>
      </c>
      <c r="E16" s="693"/>
      <c r="F16" s="128" t="s">
        <v>1666</v>
      </c>
      <c r="G16" s="694"/>
      <c r="H16" s="694"/>
      <c r="I16" s="695"/>
      <c r="J16" s="695"/>
    </row>
    <row r="17" spans="1:323" x14ac:dyDescent="0.3">
      <c r="B17" s="25"/>
      <c r="C17" s="25"/>
      <c r="D17" s="692" t="s">
        <v>694</v>
      </c>
      <c r="E17" s="693"/>
      <c r="F17" s="128" t="s">
        <v>507</v>
      </c>
      <c r="G17" s="694"/>
      <c r="H17" s="694"/>
      <c r="I17" s="695"/>
      <c r="J17" s="695"/>
    </row>
    <row r="18" spans="1:323" x14ac:dyDescent="0.3">
      <c r="B18" s="28"/>
      <c r="C18" s="28"/>
      <c r="D18" s="27"/>
      <c r="E18" s="27"/>
      <c r="F18" s="27"/>
      <c r="G18" s="27"/>
      <c r="H18" s="27"/>
      <c r="I18" s="129"/>
    </row>
    <row r="19" spans="1:323" ht="15.6" x14ac:dyDescent="0.3">
      <c r="B19" s="28"/>
      <c r="C19" s="28"/>
      <c r="D19" s="684" t="s">
        <v>1169</v>
      </c>
      <c r="E19" s="684"/>
      <c r="F19" s="685"/>
      <c r="G19" s="433" t="s">
        <v>15</v>
      </c>
      <c r="H19" s="27"/>
      <c r="I19" s="129"/>
    </row>
    <row r="20" spans="1:323" ht="15" customHeight="1" x14ac:dyDescent="0.3">
      <c r="B20" s="28"/>
      <c r="C20" s="28"/>
      <c r="D20" s="686" t="s">
        <v>511</v>
      </c>
      <c r="E20" s="686"/>
      <c r="F20" s="686"/>
      <c r="G20" s="686"/>
      <c r="H20" s="686"/>
      <c r="I20" s="686"/>
      <c r="J20" s="686"/>
    </row>
    <row r="21" spans="1:323" x14ac:dyDescent="0.3">
      <c r="B21" s="29"/>
      <c r="C21" s="29"/>
      <c r="D21" s="268"/>
      <c r="E21" s="428" t="s">
        <v>512</v>
      </c>
      <c r="F21" s="428" t="s">
        <v>513</v>
      </c>
      <c r="G21" s="428" t="s">
        <v>514</v>
      </c>
      <c r="H21" s="687" t="s">
        <v>515</v>
      </c>
      <c r="I21" s="687"/>
      <c r="J21" s="687"/>
    </row>
    <row r="22" spans="1:323" x14ac:dyDescent="0.3">
      <c r="B22" s="29"/>
      <c r="C22" s="29"/>
      <c r="D22" s="178">
        <v>1</v>
      </c>
      <c r="E22" s="179" t="s">
        <v>790</v>
      </c>
      <c r="F22" s="430">
        <f>'PS - Authentication'!O41</f>
        <v>0</v>
      </c>
      <c r="G22" s="431">
        <f>'PS - Authentication'!O38</f>
        <v>23</v>
      </c>
      <c r="H22" s="683">
        <f>COUNTIFS('PS - Authentication'!Q:Q,1,'PS - Authentication'!R:R,1)</f>
        <v>0</v>
      </c>
      <c r="I22" s="683"/>
      <c r="J22" s="683"/>
    </row>
    <row r="23" spans="1:323" x14ac:dyDescent="0.3">
      <c r="B23" s="29"/>
      <c r="C23" s="29"/>
      <c r="D23" s="178">
        <v>2</v>
      </c>
      <c r="E23" s="179" t="s">
        <v>1159</v>
      </c>
      <c r="F23" s="430">
        <f>'PS - Audit'!O18</f>
        <v>0</v>
      </c>
      <c r="G23" s="431">
        <f>'PS - Audit'!O15</f>
        <v>6</v>
      </c>
      <c r="H23" s="683">
        <f>COUNTIFS('PS - Audit'!Q:Q,1,'PS - Audit'!R:R,1)</f>
        <v>0</v>
      </c>
      <c r="I23" s="683"/>
      <c r="J23" s="683"/>
    </row>
    <row r="24" spans="1:323" x14ac:dyDescent="0.3">
      <c r="B24" s="29"/>
      <c r="C24" s="29"/>
      <c r="D24" s="178">
        <v>3</v>
      </c>
      <c r="E24" s="179" t="s">
        <v>1207</v>
      </c>
      <c r="F24" s="430">
        <f>'PS - Crypto'!P20</f>
        <v>0</v>
      </c>
      <c r="G24" s="446">
        <f>'PS - Crypto'!P17</f>
        <v>8</v>
      </c>
      <c r="H24" s="683">
        <f>COUNTIFS('PS - Crypto'!Q:Q,1,'PS - Crypto'!R:R,1)</f>
        <v>0</v>
      </c>
      <c r="I24" s="683"/>
      <c r="J24" s="683"/>
      <c r="K24" s="445" t="s">
        <v>9</v>
      </c>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c r="HM24" s="445"/>
      <c r="HN24" s="445"/>
      <c r="HO24" s="445"/>
      <c r="HP24" s="445"/>
      <c r="HQ24" s="445"/>
      <c r="HR24" s="445"/>
      <c r="HS24" s="445"/>
      <c r="HT24" s="445"/>
      <c r="HU24" s="445"/>
      <c r="HV24" s="445"/>
      <c r="HW24" s="445"/>
      <c r="HX24" s="445"/>
      <c r="HY24" s="445"/>
      <c r="HZ24" s="445"/>
      <c r="IA24" s="445"/>
      <c r="IB24" s="445"/>
      <c r="IC24" s="445"/>
      <c r="ID24" s="445"/>
      <c r="IE24" s="445"/>
      <c r="IF24" s="445"/>
      <c r="IG24" s="445"/>
      <c r="IH24" s="445"/>
      <c r="II24" s="445"/>
      <c r="IJ24" s="445"/>
      <c r="IK24" s="445"/>
      <c r="IL24" s="445"/>
      <c r="IM24" s="445"/>
      <c r="IN24" s="445"/>
      <c r="IO24" s="445"/>
      <c r="IP24" s="445"/>
      <c r="IQ24" s="445"/>
      <c r="IR24" s="445"/>
      <c r="IS24" s="445"/>
      <c r="IT24" s="445"/>
      <c r="IU24" s="445"/>
      <c r="IV24" s="445"/>
      <c r="IW24" s="445"/>
      <c r="IX24" s="445"/>
      <c r="IY24" s="445"/>
      <c r="IZ24" s="445"/>
      <c r="JA24" s="445"/>
      <c r="JB24" s="445"/>
      <c r="JC24" s="445"/>
      <c r="JD24" s="445"/>
      <c r="JE24" s="445"/>
      <c r="JF24" s="445"/>
      <c r="JG24" s="445"/>
      <c r="JH24" s="445"/>
      <c r="JI24" s="445"/>
      <c r="JJ24" s="445"/>
      <c r="JK24" s="445"/>
      <c r="JL24" s="445"/>
      <c r="JM24" s="445"/>
      <c r="JN24" s="445"/>
      <c r="JO24" s="445"/>
      <c r="JP24" s="445"/>
      <c r="JQ24" s="445"/>
      <c r="JR24" s="445"/>
      <c r="JS24" s="445"/>
      <c r="JT24" s="445"/>
      <c r="JU24" s="445"/>
      <c r="JV24" s="445"/>
      <c r="JW24" s="445"/>
      <c r="JX24" s="445"/>
      <c r="JY24" s="445"/>
      <c r="JZ24" s="445"/>
      <c r="KA24" s="445"/>
      <c r="KB24" s="445"/>
      <c r="KC24" s="445"/>
      <c r="KD24" s="445"/>
      <c r="KE24" s="445"/>
      <c r="KF24" s="445"/>
      <c r="KG24" s="445"/>
      <c r="KH24" s="445"/>
      <c r="KI24" s="445"/>
      <c r="KJ24" s="445"/>
      <c r="KK24" s="445"/>
      <c r="KL24" s="445"/>
      <c r="KM24" s="445"/>
      <c r="KN24" s="445"/>
      <c r="KO24" s="445"/>
      <c r="KP24" s="445"/>
      <c r="KQ24" s="445"/>
      <c r="KR24" s="445"/>
      <c r="KS24" s="445"/>
      <c r="KT24" s="445"/>
      <c r="KU24" s="445"/>
      <c r="KV24" s="445"/>
      <c r="KW24" s="445"/>
      <c r="KX24" s="445"/>
      <c r="KY24" s="445"/>
      <c r="KZ24" s="445"/>
      <c r="LA24" s="445"/>
      <c r="LB24" s="445"/>
      <c r="LC24" s="445"/>
      <c r="LD24" s="445"/>
      <c r="LE24" s="445"/>
      <c r="LF24" s="445"/>
      <c r="LG24" s="445"/>
      <c r="LH24" s="445"/>
      <c r="LI24" s="445"/>
      <c r="LJ24" s="445"/>
      <c r="LK24" s="445"/>
    </row>
    <row r="25" spans="1:323" x14ac:dyDescent="0.3">
      <c r="B25" s="29"/>
      <c r="C25" s="29"/>
      <c r="D25" s="178">
        <v>4</v>
      </c>
      <c r="E25" s="179" t="s">
        <v>791</v>
      </c>
      <c r="F25" s="430">
        <f>'PS - Main'!P123</f>
        <v>0</v>
      </c>
      <c r="G25" s="431">
        <f>'PS - Main'!P120</f>
        <v>85</v>
      </c>
      <c r="H25" s="683">
        <f>COUNTIFS('PS - Main'!S:S,1,'PS - Main'!R:R,1)</f>
        <v>0</v>
      </c>
      <c r="I25" s="683"/>
      <c r="J25" s="683"/>
    </row>
    <row r="26" spans="1:323" x14ac:dyDescent="0.3">
      <c r="B26" s="29"/>
      <c r="C26" s="29"/>
      <c r="D26" s="178">
        <v>5</v>
      </c>
      <c r="E26" s="179" t="s">
        <v>1165</v>
      </c>
      <c r="F26" s="430">
        <f>'PS - ASLR'!N60</f>
        <v>0</v>
      </c>
      <c r="G26" s="431">
        <f>'PS - ASLR'!N57</f>
        <v>23</v>
      </c>
      <c r="H26" s="683">
        <f>COUNTIF('PS - ASLR'!R:R,1)</f>
        <v>0</v>
      </c>
      <c r="I26" s="683"/>
      <c r="J26" s="683"/>
    </row>
    <row r="27" spans="1:323" x14ac:dyDescent="0.3">
      <c r="B27" s="29"/>
      <c r="C27" s="29"/>
      <c r="D27" s="178">
        <v>6</v>
      </c>
      <c r="E27" s="179" t="s">
        <v>1166</v>
      </c>
      <c r="F27" s="430">
        <f>'PS - ASLR'!N66</f>
        <v>0</v>
      </c>
      <c r="G27" s="431">
        <f>'PS - ASLR'!N63</f>
        <v>19</v>
      </c>
      <c r="H27" s="683">
        <f>COUNTIF('PS - ASLR'!P:P,1)</f>
        <v>0</v>
      </c>
      <c r="I27" s="683"/>
      <c r="J27" s="683"/>
    </row>
    <row r="28" spans="1:323" x14ac:dyDescent="0.3">
      <c r="A28" s="432">
        <f>COUNTIF(E19,"Yes")</f>
        <v>0</v>
      </c>
      <c r="B28" s="432">
        <f>COUNTIF(G19,"Yes")</f>
        <v>1</v>
      </c>
      <c r="C28" s="681" t="s">
        <v>1175</v>
      </c>
      <c r="D28" s="682" t="str">
        <f>IF(AND( B28=1), IF(SUM(H22, H23,H25,H27)&gt;0,"WARNING OPEN PDS: A test result of N/A (not applicable) has been selected for one or more mandatory test cases. Appropriate test results for a mandatory test are Pass or Fail. Please consider reviewing the test results.",""),"")</f>
        <v/>
      </c>
      <c r="E28" s="682"/>
      <c r="F28" s="682"/>
      <c r="G28" s="682"/>
      <c r="H28" s="682"/>
      <c r="I28" s="682"/>
      <c r="J28" s="682"/>
    </row>
    <row r="29" spans="1:323" x14ac:dyDescent="0.3">
      <c r="B29" s="29"/>
      <c r="C29" s="681"/>
      <c r="D29" s="682" t="str">
        <f>IF(AND(B28=1), IF(SUM(H26)&gt;0,"WARNING : A test result of N/A (not applicable) is entered for a mandatory ASLR Registration Test - If your system supports ASLR Registration results should be Pass or Fail. If Registration is not applicable for your system, please ignore.",""),"")</f>
        <v/>
      </c>
      <c r="E29" s="682"/>
      <c r="F29" s="682"/>
      <c r="G29" s="682"/>
      <c r="H29" s="682"/>
      <c r="I29" s="682"/>
      <c r="J29" s="682"/>
    </row>
    <row r="30" spans="1:323" x14ac:dyDescent="0.3">
      <c r="B30" s="29"/>
      <c r="C30" s="29"/>
      <c r="D30" s="27"/>
      <c r="E30" s="27"/>
      <c r="F30" s="27"/>
      <c r="G30" s="27"/>
      <c r="H30" s="27"/>
      <c r="I30" s="27"/>
      <c r="J30" s="27"/>
    </row>
    <row r="31" spans="1:323" ht="15.6" x14ac:dyDescent="0.3">
      <c r="B31" s="29"/>
      <c r="C31" s="29"/>
      <c r="D31" s="684" t="s">
        <v>1170</v>
      </c>
      <c r="E31" s="684"/>
      <c r="F31" s="685"/>
      <c r="G31" s="433" t="s">
        <v>21</v>
      </c>
      <c r="H31" s="27" t="s">
        <v>9</v>
      </c>
      <c r="I31" s="129"/>
      <c r="M31" s="425" t="s">
        <v>9</v>
      </c>
    </row>
    <row r="32" spans="1:323" x14ac:dyDescent="0.3">
      <c r="B32" s="29"/>
      <c r="C32" s="29"/>
      <c r="D32" s="686" t="s">
        <v>511</v>
      </c>
      <c r="E32" s="686"/>
      <c r="F32" s="686"/>
      <c r="G32" s="686"/>
      <c r="H32" s="686"/>
      <c r="I32" s="686"/>
      <c r="J32" s="686"/>
    </row>
    <row r="33" spans="2:323" x14ac:dyDescent="0.3">
      <c r="B33" s="29"/>
      <c r="C33" s="29"/>
      <c r="D33" s="268"/>
      <c r="E33" s="428" t="s">
        <v>512</v>
      </c>
      <c r="F33" s="428" t="s">
        <v>513</v>
      </c>
      <c r="G33" s="428" t="s">
        <v>514</v>
      </c>
      <c r="H33" s="687" t="s">
        <v>515</v>
      </c>
      <c r="I33" s="687"/>
      <c r="J33" s="687"/>
    </row>
    <row r="34" spans="2:323" x14ac:dyDescent="0.3">
      <c r="B34" s="29"/>
      <c r="C34" s="29"/>
      <c r="D34" s="178">
        <v>1</v>
      </c>
      <c r="E34" s="179" t="s">
        <v>1156</v>
      </c>
      <c r="F34" s="430">
        <f>'PS - Authentication'!O53</f>
        <v>0</v>
      </c>
      <c r="G34" s="431">
        <f>'PS - Authentication'!O50</f>
        <v>23</v>
      </c>
      <c r="H34" s="683">
        <f>COUNTIFS('PS - Authentication'!Q:Q,1,'PS - Authentication'!T:T,1)</f>
        <v>0</v>
      </c>
      <c r="I34" s="683"/>
      <c r="J34" s="683"/>
    </row>
    <row r="35" spans="2:323" x14ac:dyDescent="0.3">
      <c r="B35" s="29"/>
      <c r="C35" s="29"/>
      <c r="D35" s="178">
        <v>2</v>
      </c>
      <c r="E35" s="179" t="s">
        <v>1160</v>
      </c>
      <c r="F35" s="430">
        <f>'PS - Audit'!O31</f>
        <v>0</v>
      </c>
      <c r="G35" s="431">
        <f>'PS - Audit'!O28</f>
        <v>6</v>
      </c>
      <c r="H35" s="683">
        <f>COUNTIFS('PS - Audit'!Q:Q,1,'PS - Audit'!T:T,1)</f>
        <v>0</v>
      </c>
      <c r="I35" s="683"/>
      <c r="J35" s="683"/>
    </row>
    <row r="36" spans="2:323" x14ac:dyDescent="0.3">
      <c r="B36" s="29"/>
      <c r="C36" s="29"/>
      <c r="D36" s="178">
        <v>3</v>
      </c>
      <c r="E36" s="179" t="s">
        <v>1268</v>
      </c>
      <c r="F36" s="430">
        <f>'PS - Crypto'!P32</f>
        <v>0</v>
      </c>
      <c r="G36" s="446">
        <f>'PS - Crypto'!P29</f>
        <v>8</v>
      </c>
      <c r="H36" s="683">
        <f>COUNTIFS('PS - Crypto'!Q:Q,1,'PS - Crypto'!T:T,1)</f>
        <v>0</v>
      </c>
      <c r="I36" s="683"/>
      <c r="J36" s="683"/>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c r="HB36" s="445"/>
      <c r="HC36" s="445"/>
      <c r="HD36" s="445"/>
      <c r="HE36" s="445"/>
      <c r="HF36" s="445"/>
      <c r="HG36" s="445"/>
      <c r="HH36" s="445"/>
      <c r="HI36" s="445"/>
      <c r="HJ36" s="445"/>
      <c r="HK36" s="445"/>
      <c r="HL36" s="445"/>
      <c r="HM36" s="445"/>
      <c r="HN36" s="445"/>
      <c r="HO36" s="445"/>
      <c r="HP36" s="445"/>
      <c r="HQ36" s="445"/>
      <c r="HR36" s="445"/>
      <c r="HS36" s="445"/>
      <c r="HT36" s="445"/>
      <c r="HU36" s="445"/>
      <c r="HV36" s="445"/>
      <c r="HW36" s="445"/>
      <c r="HX36" s="445"/>
      <c r="HY36" s="445"/>
      <c r="HZ36" s="445"/>
      <c r="IA36" s="445"/>
      <c r="IB36" s="445"/>
      <c r="IC36" s="445"/>
      <c r="ID36" s="445"/>
      <c r="IE36" s="445"/>
      <c r="IF36" s="445"/>
      <c r="IG36" s="445"/>
      <c r="IH36" s="445"/>
      <c r="II36" s="445"/>
      <c r="IJ36" s="445"/>
      <c r="IK36" s="445"/>
      <c r="IL36" s="445"/>
      <c r="IM36" s="445"/>
      <c r="IN36" s="445"/>
      <c r="IO36" s="445"/>
      <c r="IP36" s="445"/>
      <c r="IQ36" s="445"/>
      <c r="IR36" s="445"/>
      <c r="IS36" s="445"/>
      <c r="IT36" s="445"/>
      <c r="IU36" s="445"/>
      <c r="IV36" s="445"/>
      <c r="IW36" s="445"/>
      <c r="IX36" s="445"/>
      <c r="IY36" s="445"/>
      <c r="IZ36" s="445"/>
      <c r="JA36" s="445"/>
      <c r="JB36" s="445"/>
      <c r="JC36" s="445"/>
      <c r="JD36" s="445"/>
      <c r="JE36" s="445"/>
      <c r="JF36" s="445"/>
      <c r="JG36" s="445"/>
      <c r="JH36" s="445"/>
      <c r="JI36" s="445"/>
      <c r="JJ36" s="445"/>
      <c r="JK36" s="445"/>
      <c r="JL36" s="445"/>
      <c r="JM36" s="445"/>
      <c r="JN36" s="445"/>
      <c r="JO36" s="445"/>
      <c r="JP36" s="445"/>
      <c r="JQ36" s="445"/>
      <c r="JR36" s="445"/>
      <c r="JS36" s="445"/>
      <c r="JT36" s="445"/>
      <c r="JU36" s="445"/>
      <c r="JV36" s="445"/>
      <c r="JW36" s="445"/>
      <c r="JX36" s="445"/>
      <c r="JY36" s="445"/>
      <c r="JZ36" s="445"/>
      <c r="KA36" s="445"/>
      <c r="KB36" s="445"/>
      <c r="KC36" s="445"/>
      <c r="KD36" s="445"/>
      <c r="KE36" s="445"/>
      <c r="KF36" s="445"/>
      <c r="KG36" s="445"/>
      <c r="KH36" s="445"/>
      <c r="KI36" s="445"/>
      <c r="KJ36" s="445"/>
      <c r="KK36" s="445"/>
      <c r="KL36" s="445"/>
      <c r="KM36" s="445"/>
      <c r="KN36" s="445"/>
      <c r="KO36" s="445"/>
      <c r="KP36" s="445"/>
      <c r="KQ36" s="445"/>
      <c r="KR36" s="445"/>
      <c r="KS36" s="445"/>
      <c r="KT36" s="445"/>
      <c r="KU36" s="445"/>
      <c r="KV36" s="445"/>
      <c r="KW36" s="445"/>
      <c r="KX36" s="445"/>
      <c r="KY36" s="445"/>
      <c r="KZ36" s="445"/>
      <c r="LA36" s="445"/>
      <c r="LB36" s="445"/>
      <c r="LC36" s="445"/>
      <c r="LD36" s="445"/>
      <c r="LE36" s="445"/>
      <c r="LF36" s="445"/>
      <c r="LG36" s="445"/>
      <c r="LH36" s="445"/>
      <c r="LI36" s="445"/>
      <c r="LJ36" s="445"/>
      <c r="LK36" s="445"/>
    </row>
    <row r="37" spans="2:323" x14ac:dyDescent="0.3">
      <c r="B37" s="29"/>
      <c r="C37" s="29"/>
      <c r="D37" s="178">
        <v>4</v>
      </c>
      <c r="E37" s="179" t="s">
        <v>1162</v>
      </c>
      <c r="F37" s="430">
        <f>'PS - Main'!P135</f>
        <v>0</v>
      </c>
      <c r="G37" s="431">
        <f>'PS - Main'!P132</f>
        <v>79</v>
      </c>
      <c r="H37" s="683">
        <f>COUNTIFS('PS - Main'!U:U,1,'PS - Main'!R:R,1)</f>
        <v>0</v>
      </c>
      <c r="I37" s="683"/>
      <c r="J37" s="683"/>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437"/>
      <c r="CL37" s="437"/>
      <c r="CM37" s="437"/>
      <c r="CN37" s="437"/>
      <c r="CO37" s="437"/>
      <c r="CP37" s="437"/>
      <c r="CQ37" s="437"/>
      <c r="CR37" s="437"/>
      <c r="CS37" s="437"/>
      <c r="CT37" s="437"/>
      <c r="CU37" s="437"/>
      <c r="CV37" s="437"/>
      <c r="CW37" s="437"/>
      <c r="CX37" s="437"/>
      <c r="CY37" s="437"/>
      <c r="CZ37" s="437"/>
      <c r="DA37" s="437"/>
      <c r="DB37" s="437"/>
      <c r="DC37" s="437"/>
      <c r="DD37" s="437"/>
      <c r="DE37" s="437"/>
      <c r="DF37" s="437"/>
      <c r="DG37" s="437"/>
      <c r="DH37" s="437"/>
      <c r="DI37" s="437"/>
      <c r="DJ37" s="437"/>
      <c r="DK37" s="437"/>
      <c r="DL37" s="437"/>
      <c r="DM37" s="437"/>
      <c r="DN37" s="437"/>
      <c r="DO37" s="437"/>
      <c r="DP37" s="437"/>
      <c r="DQ37" s="437"/>
      <c r="DR37" s="437"/>
      <c r="DS37" s="437"/>
      <c r="DT37" s="437"/>
      <c r="DU37" s="437"/>
      <c r="DV37" s="437"/>
      <c r="DW37" s="437"/>
      <c r="DX37" s="437"/>
      <c r="DY37" s="437"/>
      <c r="DZ37" s="437"/>
      <c r="EA37" s="437"/>
      <c r="EB37" s="437"/>
      <c r="EC37" s="437"/>
      <c r="ED37" s="437"/>
      <c r="EE37" s="437"/>
      <c r="EF37" s="437"/>
      <c r="EG37" s="437"/>
      <c r="EH37" s="437"/>
      <c r="EI37" s="437"/>
      <c r="EJ37" s="437"/>
      <c r="EK37" s="437"/>
      <c r="EL37" s="437"/>
      <c r="EM37" s="437"/>
      <c r="EN37" s="437"/>
      <c r="EO37" s="437"/>
      <c r="EP37" s="437"/>
      <c r="EQ37" s="437"/>
      <c r="ER37" s="437"/>
      <c r="ES37" s="437"/>
      <c r="ET37" s="437"/>
      <c r="EU37" s="437"/>
      <c r="EV37" s="437"/>
      <c r="EW37" s="437"/>
      <c r="EX37" s="437"/>
      <c r="EY37" s="437"/>
      <c r="EZ37" s="437"/>
      <c r="FA37" s="437"/>
      <c r="FB37" s="437"/>
      <c r="FC37" s="437"/>
      <c r="FD37" s="437"/>
      <c r="FE37" s="437"/>
      <c r="FF37" s="437"/>
      <c r="FG37" s="437"/>
      <c r="FH37" s="437"/>
      <c r="FI37" s="437"/>
      <c r="FJ37" s="437"/>
      <c r="FK37" s="437"/>
      <c r="FL37" s="437"/>
      <c r="FM37" s="437"/>
      <c r="FN37" s="437"/>
      <c r="FO37" s="437"/>
      <c r="FP37" s="437"/>
      <c r="FQ37" s="437"/>
      <c r="FR37" s="437"/>
      <c r="FS37" s="437"/>
      <c r="FT37" s="437"/>
      <c r="FU37" s="437"/>
      <c r="FV37" s="437"/>
      <c r="FW37" s="437"/>
      <c r="FX37" s="437"/>
      <c r="FY37" s="437"/>
      <c r="FZ37" s="437"/>
      <c r="GA37" s="437"/>
      <c r="GB37" s="437"/>
      <c r="GC37" s="437"/>
      <c r="GD37" s="437"/>
      <c r="GE37" s="437"/>
      <c r="GF37" s="437"/>
      <c r="GG37" s="437"/>
      <c r="GH37" s="437"/>
      <c r="GI37" s="437"/>
      <c r="GJ37" s="437"/>
      <c r="GK37" s="437"/>
      <c r="GL37" s="437"/>
      <c r="GM37" s="437"/>
      <c r="GN37" s="437"/>
      <c r="GO37" s="437"/>
      <c r="GP37" s="437"/>
      <c r="GQ37" s="437"/>
      <c r="GR37" s="437"/>
      <c r="GS37" s="437"/>
      <c r="GT37" s="437"/>
      <c r="GU37" s="437"/>
      <c r="GV37" s="437"/>
      <c r="GW37" s="437"/>
      <c r="GX37" s="437"/>
      <c r="GY37" s="437"/>
      <c r="GZ37" s="437"/>
      <c r="HA37" s="437"/>
      <c r="HB37" s="437"/>
      <c r="HC37" s="437"/>
      <c r="HD37" s="437"/>
      <c r="HE37" s="437"/>
      <c r="HF37" s="437"/>
      <c r="HG37" s="437"/>
      <c r="HH37" s="437"/>
      <c r="HI37" s="437"/>
      <c r="HJ37" s="437"/>
      <c r="HK37" s="437"/>
      <c r="HL37" s="437"/>
      <c r="HM37" s="437"/>
      <c r="HN37" s="437"/>
      <c r="HO37" s="437"/>
      <c r="HP37" s="437"/>
      <c r="HQ37" s="437"/>
      <c r="HR37" s="437"/>
      <c r="HS37" s="437"/>
      <c r="HT37" s="437"/>
      <c r="HU37" s="437"/>
      <c r="HV37" s="437"/>
      <c r="HW37" s="437"/>
      <c r="HX37" s="437"/>
      <c r="HY37" s="437"/>
      <c r="HZ37" s="437"/>
      <c r="IA37" s="437"/>
      <c r="IB37" s="437"/>
      <c r="IC37" s="437"/>
      <c r="ID37" s="437"/>
      <c r="IE37" s="437"/>
      <c r="IF37" s="437"/>
      <c r="IG37" s="437"/>
      <c r="IH37" s="437"/>
      <c r="II37" s="437"/>
      <c r="IJ37" s="437"/>
      <c r="IK37" s="437"/>
      <c r="IL37" s="437"/>
      <c r="IM37" s="437"/>
      <c r="IN37" s="437"/>
      <c r="IO37" s="437"/>
      <c r="IP37" s="437"/>
      <c r="IQ37" s="437"/>
      <c r="IR37" s="437"/>
      <c r="IS37" s="437"/>
      <c r="IT37" s="437"/>
      <c r="IU37" s="437"/>
      <c r="IV37" s="437"/>
      <c r="IW37" s="437"/>
      <c r="IX37" s="437"/>
      <c r="IY37" s="437"/>
      <c r="IZ37" s="437"/>
      <c r="JA37" s="437"/>
      <c r="JB37" s="437"/>
      <c r="JC37" s="437"/>
      <c r="JD37" s="437"/>
      <c r="JE37" s="437"/>
      <c r="JF37" s="437"/>
      <c r="JG37" s="437"/>
      <c r="JH37" s="437"/>
      <c r="JI37" s="437"/>
      <c r="JJ37" s="437"/>
      <c r="JK37" s="437"/>
      <c r="JL37" s="437"/>
      <c r="JM37" s="437"/>
      <c r="JN37" s="437"/>
      <c r="JO37" s="437"/>
      <c r="JP37" s="437"/>
      <c r="JQ37" s="437"/>
      <c r="JR37" s="437"/>
      <c r="JS37" s="437"/>
      <c r="JT37" s="437"/>
      <c r="JU37" s="437"/>
      <c r="JV37" s="437"/>
      <c r="JW37" s="437"/>
      <c r="JX37" s="437"/>
      <c r="JY37" s="437"/>
      <c r="JZ37" s="437"/>
      <c r="KA37" s="437"/>
      <c r="KB37" s="437"/>
      <c r="KC37" s="437"/>
      <c r="KD37" s="437"/>
      <c r="KE37" s="437"/>
      <c r="KF37" s="437"/>
      <c r="KG37" s="437"/>
      <c r="KH37" s="437"/>
      <c r="KI37" s="437"/>
      <c r="KJ37" s="437"/>
      <c r="KK37" s="437"/>
      <c r="KL37" s="437"/>
      <c r="KM37" s="437"/>
      <c r="KN37" s="437"/>
      <c r="KO37" s="437"/>
      <c r="KP37" s="437"/>
      <c r="KQ37" s="437"/>
      <c r="KR37" s="437"/>
      <c r="KS37" s="437"/>
      <c r="KT37" s="437"/>
      <c r="KU37" s="437"/>
      <c r="KV37" s="437"/>
      <c r="KW37" s="437"/>
      <c r="KX37" s="437"/>
      <c r="KY37" s="437"/>
      <c r="KZ37" s="437"/>
      <c r="LA37" s="437"/>
      <c r="LB37" s="437"/>
      <c r="LC37" s="437"/>
      <c r="LD37" s="437"/>
      <c r="LE37" s="437"/>
      <c r="LF37" s="437"/>
      <c r="LG37" s="437"/>
      <c r="LH37" s="437"/>
      <c r="LI37" s="437"/>
      <c r="LJ37" s="437"/>
      <c r="LK37" s="437"/>
    </row>
    <row r="38" spans="2:323" x14ac:dyDescent="0.3">
      <c r="B38" s="29"/>
      <c r="C38" s="29"/>
      <c r="D38" s="178">
        <v>5</v>
      </c>
      <c r="E38" s="179" t="s">
        <v>1165</v>
      </c>
      <c r="F38" s="430">
        <f>'PS - ASLR'!N60</f>
        <v>0</v>
      </c>
      <c r="G38" s="438">
        <f>'PS - ASLR'!L62</f>
        <v>0</v>
      </c>
      <c r="H38" s="683">
        <f>COUNTIF('PS - ASLR'!R:R,1)</f>
        <v>0</v>
      </c>
      <c r="I38" s="683"/>
      <c r="J38" s="683"/>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c r="CB38" s="437"/>
      <c r="CC38" s="437"/>
      <c r="CD38" s="437"/>
      <c r="CE38" s="437"/>
      <c r="CF38" s="437"/>
      <c r="CG38" s="437"/>
      <c r="CH38" s="437"/>
      <c r="CI38" s="437"/>
      <c r="CJ38" s="437"/>
      <c r="CK38" s="437"/>
      <c r="CL38" s="437"/>
      <c r="CM38" s="437"/>
      <c r="CN38" s="437"/>
      <c r="CO38" s="437"/>
      <c r="CP38" s="437"/>
      <c r="CQ38" s="437"/>
      <c r="CR38" s="437"/>
      <c r="CS38" s="437"/>
      <c r="CT38" s="437"/>
      <c r="CU38" s="437"/>
      <c r="CV38" s="437"/>
      <c r="CW38" s="437"/>
      <c r="CX38" s="437"/>
      <c r="CY38" s="437"/>
      <c r="CZ38" s="437"/>
      <c r="DA38" s="437"/>
      <c r="DB38" s="437"/>
      <c r="DC38" s="437"/>
      <c r="DD38" s="437"/>
      <c r="DE38" s="437"/>
      <c r="DF38" s="437"/>
      <c r="DG38" s="437"/>
      <c r="DH38" s="437"/>
      <c r="DI38" s="437"/>
      <c r="DJ38" s="437"/>
      <c r="DK38" s="437"/>
      <c r="DL38" s="437"/>
      <c r="DM38" s="437"/>
      <c r="DN38" s="437"/>
      <c r="DO38" s="437"/>
      <c r="DP38" s="437"/>
      <c r="DQ38" s="437"/>
      <c r="DR38" s="437"/>
      <c r="DS38" s="437"/>
      <c r="DT38" s="437"/>
      <c r="DU38" s="437"/>
      <c r="DV38" s="437"/>
      <c r="DW38" s="437"/>
      <c r="DX38" s="437"/>
      <c r="DY38" s="437"/>
      <c r="DZ38" s="437"/>
      <c r="EA38" s="437"/>
      <c r="EB38" s="437"/>
      <c r="EC38" s="437"/>
      <c r="ED38" s="437"/>
      <c r="EE38" s="437"/>
      <c r="EF38" s="437"/>
      <c r="EG38" s="437"/>
      <c r="EH38" s="437"/>
      <c r="EI38" s="437"/>
      <c r="EJ38" s="437"/>
      <c r="EK38" s="437"/>
      <c r="EL38" s="437"/>
      <c r="EM38" s="437"/>
      <c r="EN38" s="437"/>
      <c r="EO38" s="437"/>
      <c r="EP38" s="437"/>
      <c r="EQ38" s="437"/>
      <c r="ER38" s="437"/>
      <c r="ES38" s="437"/>
      <c r="ET38" s="437"/>
      <c r="EU38" s="437"/>
      <c r="EV38" s="437"/>
      <c r="EW38" s="437"/>
      <c r="EX38" s="437"/>
      <c r="EY38" s="437"/>
      <c r="EZ38" s="437"/>
      <c r="FA38" s="437"/>
      <c r="FB38" s="437"/>
      <c r="FC38" s="437"/>
      <c r="FD38" s="437"/>
      <c r="FE38" s="437"/>
      <c r="FF38" s="437"/>
      <c r="FG38" s="437"/>
      <c r="FH38" s="437"/>
      <c r="FI38" s="437"/>
      <c r="FJ38" s="437"/>
      <c r="FK38" s="437"/>
      <c r="FL38" s="437"/>
      <c r="FM38" s="437"/>
      <c r="FN38" s="437"/>
      <c r="FO38" s="437"/>
      <c r="FP38" s="437"/>
      <c r="FQ38" s="437"/>
      <c r="FR38" s="437"/>
      <c r="FS38" s="437"/>
      <c r="FT38" s="437"/>
      <c r="FU38" s="437"/>
      <c r="FV38" s="437"/>
      <c r="FW38" s="437"/>
      <c r="FX38" s="437"/>
      <c r="FY38" s="437"/>
      <c r="FZ38" s="437"/>
      <c r="GA38" s="437"/>
      <c r="GB38" s="437"/>
      <c r="GC38" s="437"/>
      <c r="GD38" s="437"/>
      <c r="GE38" s="437"/>
      <c r="GF38" s="437"/>
      <c r="GG38" s="437"/>
      <c r="GH38" s="437"/>
      <c r="GI38" s="437"/>
      <c r="GJ38" s="437"/>
      <c r="GK38" s="437"/>
      <c r="GL38" s="437"/>
      <c r="GM38" s="437"/>
      <c r="GN38" s="437"/>
      <c r="GO38" s="437"/>
      <c r="GP38" s="437"/>
      <c r="GQ38" s="437"/>
      <c r="GR38" s="437"/>
      <c r="GS38" s="437"/>
      <c r="GT38" s="437"/>
      <c r="GU38" s="437"/>
      <c r="GV38" s="437"/>
      <c r="GW38" s="437"/>
      <c r="GX38" s="437"/>
      <c r="GY38" s="437"/>
      <c r="GZ38" s="437"/>
      <c r="HA38" s="437"/>
      <c r="HB38" s="437"/>
      <c r="HC38" s="437"/>
      <c r="HD38" s="437"/>
      <c r="HE38" s="437"/>
      <c r="HF38" s="437"/>
      <c r="HG38" s="437"/>
      <c r="HH38" s="437"/>
      <c r="HI38" s="437"/>
      <c r="HJ38" s="437"/>
      <c r="HK38" s="437"/>
      <c r="HL38" s="437"/>
      <c r="HM38" s="437"/>
      <c r="HN38" s="437"/>
      <c r="HO38" s="437"/>
      <c r="HP38" s="437"/>
      <c r="HQ38" s="437"/>
      <c r="HR38" s="437"/>
      <c r="HS38" s="437"/>
      <c r="HT38" s="437"/>
      <c r="HU38" s="437"/>
      <c r="HV38" s="437"/>
      <c r="HW38" s="437"/>
      <c r="HX38" s="437"/>
      <c r="HY38" s="437"/>
      <c r="HZ38" s="437"/>
      <c r="IA38" s="437"/>
      <c r="IB38" s="437"/>
      <c r="IC38" s="437"/>
      <c r="ID38" s="437"/>
      <c r="IE38" s="437"/>
      <c r="IF38" s="437"/>
      <c r="IG38" s="437"/>
      <c r="IH38" s="437"/>
      <c r="II38" s="437"/>
      <c r="IJ38" s="437"/>
      <c r="IK38" s="437"/>
      <c r="IL38" s="437"/>
      <c r="IM38" s="437"/>
      <c r="IN38" s="437"/>
      <c r="IO38" s="437"/>
      <c r="IP38" s="437"/>
      <c r="IQ38" s="437"/>
      <c r="IR38" s="437"/>
      <c r="IS38" s="437"/>
      <c r="IT38" s="437"/>
      <c r="IU38" s="437"/>
      <c r="IV38" s="437"/>
      <c r="IW38" s="437"/>
      <c r="IX38" s="437"/>
      <c r="IY38" s="437"/>
      <c r="IZ38" s="437"/>
      <c r="JA38" s="437"/>
      <c r="JB38" s="437"/>
      <c r="JC38" s="437"/>
      <c r="JD38" s="437"/>
      <c r="JE38" s="437"/>
      <c r="JF38" s="437"/>
      <c r="JG38" s="437"/>
      <c r="JH38" s="437"/>
      <c r="JI38" s="437"/>
      <c r="JJ38" s="437"/>
      <c r="JK38" s="437"/>
      <c r="JL38" s="437"/>
      <c r="JM38" s="437"/>
      <c r="JN38" s="437"/>
      <c r="JO38" s="437"/>
      <c r="JP38" s="437"/>
      <c r="JQ38" s="437"/>
      <c r="JR38" s="437"/>
      <c r="JS38" s="437"/>
      <c r="JT38" s="437"/>
      <c r="JU38" s="437"/>
      <c r="JV38" s="437"/>
      <c r="JW38" s="437"/>
      <c r="JX38" s="437"/>
      <c r="JY38" s="437"/>
      <c r="JZ38" s="437"/>
      <c r="KA38" s="437"/>
      <c r="KB38" s="437"/>
      <c r="KC38" s="437"/>
      <c r="KD38" s="437"/>
      <c r="KE38" s="437"/>
      <c r="KF38" s="437"/>
      <c r="KG38" s="437"/>
      <c r="KH38" s="437"/>
      <c r="KI38" s="437"/>
      <c r="KJ38" s="437"/>
      <c r="KK38" s="437"/>
      <c r="KL38" s="437"/>
      <c r="KM38" s="437"/>
      <c r="KN38" s="437"/>
      <c r="KO38" s="437"/>
      <c r="KP38" s="437"/>
      <c r="KQ38" s="437"/>
      <c r="KR38" s="437"/>
      <c r="KS38" s="437"/>
      <c r="KT38" s="437"/>
      <c r="KU38" s="437"/>
      <c r="KV38" s="437"/>
      <c r="KW38" s="437"/>
      <c r="KX38" s="437"/>
      <c r="KY38" s="437"/>
      <c r="KZ38" s="437"/>
      <c r="LA38" s="437"/>
      <c r="LB38" s="437"/>
      <c r="LC38" s="437"/>
      <c r="LD38" s="437"/>
      <c r="LE38" s="437"/>
      <c r="LF38" s="437"/>
      <c r="LG38" s="437"/>
      <c r="LH38" s="437"/>
      <c r="LI38" s="437"/>
      <c r="LJ38" s="437"/>
      <c r="LK38" s="437"/>
    </row>
    <row r="39" spans="2:323" x14ac:dyDescent="0.3">
      <c r="B39" s="29"/>
      <c r="C39" s="29"/>
      <c r="D39" s="178">
        <v>6</v>
      </c>
      <c r="E39" s="179" t="s">
        <v>1166</v>
      </c>
      <c r="F39" s="430">
        <f>'PS - ASLR'!N66</f>
        <v>0</v>
      </c>
      <c r="G39" s="438">
        <f>'PS - ASLR'!N63</f>
        <v>19</v>
      </c>
      <c r="H39" s="683">
        <f>COUNTIF('PS - ASLR'!P:P,1)</f>
        <v>0</v>
      </c>
      <c r="I39" s="683"/>
      <c r="J39" s="683"/>
    </row>
    <row r="40" spans="2:323" x14ac:dyDescent="0.3">
      <c r="B40" s="432">
        <f>COUNTIF(G31,"Yes")</f>
        <v>0</v>
      </c>
      <c r="C40" s="681" t="s">
        <v>1174</v>
      </c>
      <c r="D40" s="682" t="str">
        <f>IF(AND(B40=1),IF(SUM(H34, H35,H37,H39)&gt;0,"WARNING OPEN PDS Med Chart: A test result of N/A (not applicable) is entered for a mandatory Med Chart test - If you are testing Open PDS Medication charts results should be Pass or Fail. If not testing Open PDS Med Charts please ignore.",""),"")</f>
        <v/>
      </c>
      <c r="E40" s="682"/>
      <c r="F40" s="682"/>
      <c r="G40" s="682"/>
      <c r="H40" s="682"/>
      <c r="I40" s="682"/>
      <c r="J40" s="682"/>
    </row>
    <row r="41" spans="2:323" x14ac:dyDescent="0.3">
      <c r="B41" s="432"/>
      <c r="C41" s="681"/>
      <c r="D41" s="682" t="str">
        <f>IF(AND(B40=1), IF(SUM(H38)&gt;0,"WARNING : A test result of N/A (not applicable) is entered for a mandatory ASLR Registration Test - If your system supports ASLR Registration results should be Pass or Fail. If Registration is not applicable for your system, please ignore.",""),"")</f>
        <v/>
      </c>
      <c r="E41" s="682"/>
      <c r="F41" s="682"/>
      <c r="G41" s="682"/>
      <c r="H41" s="682"/>
      <c r="I41" s="682"/>
      <c r="J41" s="682"/>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7"/>
      <c r="DV41" s="437"/>
      <c r="DW41" s="437"/>
      <c r="DX41" s="437"/>
      <c r="DY41" s="437"/>
      <c r="DZ41" s="437"/>
      <c r="EA41" s="437"/>
      <c r="EB41" s="437"/>
      <c r="EC41" s="437"/>
      <c r="ED41" s="437"/>
      <c r="EE41" s="437"/>
      <c r="EF41" s="437"/>
      <c r="EG41" s="437"/>
      <c r="EH41" s="437"/>
      <c r="EI41" s="437"/>
      <c r="EJ41" s="437"/>
      <c r="EK41" s="437"/>
      <c r="EL41" s="437"/>
      <c r="EM41" s="437"/>
      <c r="EN41" s="437"/>
      <c r="EO41" s="437"/>
      <c r="EP41" s="437"/>
      <c r="EQ41" s="437"/>
      <c r="ER41" s="437"/>
      <c r="ES41" s="437"/>
      <c r="ET41" s="437"/>
      <c r="EU41" s="437"/>
      <c r="EV41" s="437"/>
      <c r="EW41" s="437"/>
      <c r="EX41" s="437"/>
      <c r="EY41" s="437"/>
      <c r="EZ41" s="437"/>
      <c r="FA41" s="437"/>
      <c r="FB41" s="437"/>
      <c r="FC41" s="437"/>
      <c r="FD41" s="437"/>
      <c r="FE41" s="437"/>
      <c r="FF41" s="437"/>
      <c r="FG41" s="437"/>
      <c r="FH41" s="437"/>
      <c r="FI41" s="437"/>
      <c r="FJ41" s="437"/>
      <c r="FK41" s="437"/>
      <c r="FL41" s="437"/>
      <c r="FM41" s="437"/>
      <c r="FN41" s="437"/>
      <c r="FO41" s="437"/>
      <c r="FP41" s="437"/>
      <c r="FQ41" s="437"/>
      <c r="FR41" s="437"/>
      <c r="FS41" s="437"/>
      <c r="FT41" s="437"/>
      <c r="FU41" s="437"/>
      <c r="FV41" s="437"/>
      <c r="FW41" s="437"/>
      <c r="FX41" s="437"/>
      <c r="FY41" s="437"/>
      <c r="FZ41" s="437"/>
      <c r="GA41" s="437"/>
      <c r="GB41" s="437"/>
      <c r="GC41" s="437"/>
      <c r="GD41" s="437"/>
      <c r="GE41" s="437"/>
      <c r="GF41" s="437"/>
      <c r="GG41" s="437"/>
      <c r="GH41" s="437"/>
      <c r="GI41" s="437"/>
      <c r="GJ41" s="437"/>
      <c r="GK41" s="437"/>
      <c r="GL41" s="437"/>
      <c r="GM41" s="437"/>
      <c r="GN41" s="437"/>
      <c r="GO41" s="437"/>
      <c r="GP41" s="437"/>
      <c r="GQ41" s="437"/>
      <c r="GR41" s="437"/>
      <c r="GS41" s="437"/>
      <c r="GT41" s="437"/>
      <c r="GU41" s="437"/>
      <c r="GV41" s="437"/>
      <c r="GW41" s="437"/>
      <c r="GX41" s="437"/>
      <c r="GY41" s="437"/>
      <c r="GZ41" s="437"/>
      <c r="HA41" s="437"/>
      <c r="HB41" s="437"/>
      <c r="HC41" s="437"/>
      <c r="HD41" s="437"/>
      <c r="HE41" s="437"/>
      <c r="HF41" s="437"/>
      <c r="HG41" s="437"/>
      <c r="HH41" s="437"/>
      <c r="HI41" s="437"/>
      <c r="HJ41" s="437"/>
      <c r="HK41" s="437"/>
      <c r="HL41" s="437"/>
      <c r="HM41" s="437"/>
      <c r="HN41" s="437"/>
      <c r="HO41" s="437"/>
      <c r="HP41" s="437"/>
      <c r="HQ41" s="437"/>
      <c r="HR41" s="437"/>
      <c r="HS41" s="437"/>
      <c r="HT41" s="437"/>
      <c r="HU41" s="437"/>
      <c r="HV41" s="437"/>
      <c r="HW41" s="437"/>
      <c r="HX41" s="437"/>
      <c r="HY41" s="437"/>
      <c r="HZ41" s="437"/>
      <c r="IA41" s="437"/>
      <c r="IB41" s="437"/>
      <c r="IC41" s="437"/>
      <c r="ID41" s="437"/>
      <c r="IE41" s="437"/>
      <c r="IF41" s="437"/>
      <c r="IG41" s="437"/>
      <c r="IH41" s="437"/>
      <c r="II41" s="437"/>
      <c r="IJ41" s="437"/>
      <c r="IK41" s="437"/>
      <c r="IL41" s="437"/>
      <c r="IM41" s="437"/>
      <c r="IN41" s="437"/>
      <c r="IO41" s="437"/>
      <c r="IP41" s="437"/>
      <c r="IQ41" s="437"/>
      <c r="IR41" s="437"/>
      <c r="IS41" s="437"/>
      <c r="IT41" s="437"/>
      <c r="IU41" s="437"/>
      <c r="IV41" s="437"/>
      <c r="IW41" s="437"/>
      <c r="IX41" s="437"/>
      <c r="IY41" s="437"/>
      <c r="IZ41" s="437"/>
      <c r="JA41" s="437"/>
      <c r="JB41" s="437"/>
      <c r="JC41" s="437"/>
      <c r="JD41" s="437"/>
      <c r="JE41" s="437"/>
      <c r="JF41" s="437"/>
      <c r="JG41" s="437"/>
      <c r="JH41" s="437"/>
      <c r="JI41" s="437"/>
      <c r="JJ41" s="437"/>
      <c r="JK41" s="437"/>
      <c r="JL41" s="437"/>
      <c r="JM41" s="437"/>
      <c r="JN41" s="437"/>
      <c r="JO41" s="437"/>
      <c r="JP41" s="437"/>
      <c r="JQ41" s="437"/>
      <c r="JR41" s="437"/>
      <c r="JS41" s="437"/>
      <c r="JT41" s="437"/>
      <c r="JU41" s="437"/>
      <c r="JV41" s="437"/>
      <c r="JW41" s="437"/>
      <c r="JX41" s="437"/>
      <c r="JY41" s="437"/>
      <c r="JZ41" s="437"/>
      <c r="KA41" s="437"/>
      <c r="KB41" s="437"/>
      <c r="KC41" s="437"/>
      <c r="KD41" s="437"/>
      <c r="KE41" s="437"/>
      <c r="KF41" s="437"/>
      <c r="KG41" s="437"/>
      <c r="KH41" s="437"/>
      <c r="KI41" s="437"/>
      <c r="KJ41" s="437"/>
      <c r="KK41" s="437"/>
      <c r="KL41" s="437"/>
      <c r="KM41" s="437"/>
      <c r="KN41" s="437"/>
      <c r="KO41" s="437"/>
      <c r="KP41" s="437"/>
      <c r="KQ41" s="437"/>
      <c r="KR41" s="437"/>
      <c r="KS41" s="437"/>
      <c r="KT41" s="437"/>
      <c r="KU41" s="437"/>
      <c r="KV41" s="437"/>
      <c r="KW41" s="437"/>
      <c r="KX41" s="437"/>
      <c r="KY41" s="437"/>
      <c r="KZ41" s="437"/>
      <c r="LA41" s="437"/>
      <c r="LB41" s="437"/>
      <c r="LC41" s="437"/>
      <c r="LD41" s="437"/>
      <c r="LE41" s="437"/>
      <c r="LF41" s="437"/>
      <c r="LG41" s="437"/>
      <c r="LH41" s="437"/>
      <c r="LI41" s="437"/>
      <c r="LJ41" s="437"/>
      <c r="LK41" s="437"/>
    </row>
    <row r="42" spans="2:323" x14ac:dyDescent="0.3">
      <c r="B42" s="29"/>
      <c r="C42" s="29"/>
      <c r="D42" s="425"/>
      <c r="E42" s="425"/>
      <c r="F42" s="425"/>
      <c r="G42" s="425"/>
      <c r="H42" s="425"/>
      <c r="I42" s="425"/>
    </row>
    <row r="43" spans="2:323" ht="15.6" x14ac:dyDescent="0.3">
      <c r="B43" s="29"/>
      <c r="C43" s="29"/>
      <c r="D43" s="684" t="s">
        <v>1171</v>
      </c>
      <c r="E43" s="684"/>
      <c r="F43" s="685"/>
      <c r="G43" s="433" t="s">
        <v>21</v>
      </c>
      <c r="H43" s="27"/>
      <c r="I43" s="129"/>
    </row>
    <row r="44" spans="2:323" x14ac:dyDescent="0.3">
      <c r="B44" s="29"/>
      <c r="C44" s="29"/>
      <c r="D44" s="686" t="s">
        <v>511</v>
      </c>
      <c r="E44" s="686"/>
      <c r="F44" s="686"/>
      <c r="G44" s="686"/>
      <c r="H44" s="686"/>
      <c r="I44" s="686"/>
      <c r="J44" s="686"/>
    </row>
    <row r="45" spans="2:323" x14ac:dyDescent="0.3">
      <c r="B45" s="29"/>
      <c r="C45" s="29"/>
      <c r="D45" s="268"/>
      <c r="E45" s="428" t="s">
        <v>512</v>
      </c>
      <c r="F45" s="428" t="s">
        <v>513</v>
      </c>
      <c r="G45" s="428" t="s">
        <v>514</v>
      </c>
      <c r="H45" s="687" t="s">
        <v>515</v>
      </c>
      <c r="I45" s="687"/>
      <c r="J45" s="687"/>
    </row>
    <row r="46" spans="2:323" x14ac:dyDescent="0.3">
      <c r="B46" s="29"/>
      <c r="C46" s="29"/>
      <c r="D46" s="178">
        <v>1</v>
      </c>
      <c r="E46" s="179" t="s">
        <v>787</v>
      </c>
      <c r="F46" s="430">
        <f>'PS - Authentication'!O47</f>
        <v>0</v>
      </c>
      <c r="G46" s="431">
        <f>'PS - Authentication'!O44</f>
        <v>23</v>
      </c>
      <c r="H46" s="688">
        <f>COUNTIFS('PS - Authentication'!S:S,1,'PS - Authentication'!Q:Q,1)</f>
        <v>0</v>
      </c>
      <c r="I46" s="689"/>
      <c r="J46" s="690"/>
    </row>
    <row r="47" spans="2:323" x14ac:dyDescent="0.3">
      <c r="B47" s="29"/>
      <c r="C47" s="29"/>
      <c r="D47" s="178">
        <v>2</v>
      </c>
      <c r="E47" s="179" t="s">
        <v>788</v>
      </c>
      <c r="F47" s="430">
        <f>'PS - Audit'!O24</f>
        <v>0</v>
      </c>
      <c r="G47" s="431">
        <f>'PS - Audit'!O21</f>
        <v>5</v>
      </c>
      <c r="H47" s="683">
        <f>COUNTIFS('PS - Audit'!Q:Q,1,'PS - Audit'!S:S,1)</f>
        <v>0</v>
      </c>
      <c r="I47" s="683"/>
      <c r="J47" s="683"/>
    </row>
    <row r="48" spans="2:323" x14ac:dyDescent="0.3">
      <c r="B48" s="29"/>
      <c r="C48" s="29"/>
      <c r="D48" s="178">
        <v>3</v>
      </c>
      <c r="E48" s="179" t="s">
        <v>1270</v>
      </c>
      <c r="F48" s="430">
        <f>'PS - Crypto'!P26</f>
        <v>0</v>
      </c>
      <c r="G48" s="446">
        <f>'PS - Crypto'!P23</f>
        <v>1</v>
      </c>
      <c r="H48" s="683">
        <f>COUNTIFS('PS - Crypto'!Q:Q,1,'PS - Crypto'!S:S,1)</f>
        <v>0</v>
      </c>
      <c r="I48" s="683"/>
      <c r="J48" s="683"/>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45"/>
      <c r="IK48" s="445"/>
      <c r="IL48" s="445"/>
      <c r="IM48" s="445"/>
      <c r="IN48" s="445"/>
      <c r="IO48" s="445"/>
      <c r="IP48" s="445"/>
      <c r="IQ48" s="445"/>
      <c r="IR48" s="445"/>
      <c r="IS48" s="445"/>
      <c r="IT48" s="445"/>
      <c r="IU48" s="445"/>
      <c r="IV48" s="445"/>
      <c r="IW48" s="445"/>
      <c r="IX48" s="445"/>
      <c r="IY48" s="445"/>
      <c r="IZ48" s="445"/>
      <c r="JA48" s="445"/>
      <c r="JB48" s="445"/>
      <c r="JC48" s="445"/>
      <c r="JD48" s="445"/>
      <c r="JE48" s="445"/>
      <c r="JF48" s="445"/>
      <c r="JG48" s="445"/>
      <c r="JH48" s="445"/>
      <c r="JI48" s="445"/>
      <c r="JJ48" s="445"/>
      <c r="JK48" s="445"/>
      <c r="JL48" s="445"/>
      <c r="JM48" s="445"/>
      <c r="JN48" s="445"/>
      <c r="JO48" s="445"/>
      <c r="JP48" s="445"/>
      <c r="JQ48" s="445"/>
      <c r="JR48" s="445"/>
      <c r="JS48" s="445"/>
      <c r="JT48" s="445"/>
      <c r="JU48" s="445"/>
      <c r="JV48" s="445"/>
      <c r="JW48" s="445"/>
      <c r="JX48" s="445"/>
      <c r="JY48" s="445"/>
      <c r="JZ48" s="445"/>
      <c r="KA48" s="445"/>
      <c r="KB48" s="445"/>
      <c r="KC48" s="445"/>
      <c r="KD48" s="445"/>
      <c r="KE48" s="445"/>
      <c r="KF48" s="445"/>
      <c r="KG48" s="445"/>
      <c r="KH48" s="445"/>
      <c r="KI48" s="445"/>
      <c r="KJ48" s="445"/>
      <c r="KK48" s="445"/>
      <c r="KL48" s="445"/>
      <c r="KM48" s="445"/>
      <c r="KN48" s="445"/>
      <c r="KO48" s="445"/>
      <c r="KP48" s="445"/>
      <c r="KQ48" s="445"/>
      <c r="KR48" s="445"/>
      <c r="KS48" s="445"/>
      <c r="KT48" s="445"/>
      <c r="KU48" s="445"/>
      <c r="KV48" s="445"/>
      <c r="KW48" s="445"/>
      <c r="KX48" s="445"/>
      <c r="KY48" s="445"/>
      <c r="KZ48" s="445"/>
      <c r="LA48" s="445"/>
      <c r="LB48" s="445"/>
      <c r="LC48" s="445"/>
      <c r="LD48" s="445"/>
      <c r="LE48" s="445"/>
      <c r="LF48" s="445"/>
      <c r="LG48" s="445"/>
      <c r="LH48" s="445"/>
      <c r="LI48" s="445"/>
      <c r="LJ48" s="445"/>
      <c r="LK48" s="445"/>
    </row>
    <row r="49" spans="2:323" x14ac:dyDescent="0.3">
      <c r="B49" s="29"/>
      <c r="C49" s="29"/>
      <c r="D49" s="178">
        <v>4</v>
      </c>
      <c r="E49" s="179" t="s">
        <v>789</v>
      </c>
      <c r="F49" s="430">
        <f>'PS - Main'!P129</f>
        <v>0</v>
      </c>
      <c r="G49" s="431">
        <f>'PS - Main'!P126</f>
        <v>54</v>
      </c>
      <c r="H49" s="683">
        <f>COUNTIFS('PS - Main'!T:T,1,'PS - Main'!R:R,1)</f>
        <v>0</v>
      </c>
      <c r="I49" s="683"/>
      <c r="J49" s="683"/>
    </row>
    <row r="50" spans="2:323" x14ac:dyDescent="0.3">
      <c r="B50" s="432">
        <f>COUNTIF(G43,"Yes")</f>
        <v>0</v>
      </c>
      <c r="C50" s="435" t="s">
        <v>1167</v>
      </c>
      <c r="D50" s="682" t="str">
        <f>IF(AND(B50=1),IF(SUM(H46, H47,H49)&gt;0,"WARNING DIRECT PDS: A test result of N/A (not applicable) has been selected for one or more mandatory test cases. Appropriate test results for a mandatory test are Pass or Fail. Please consider reviewing the test results.",""),"")</f>
        <v/>
      </c>
      <c r="E50" s="682"/>
      <c r="F50" s="682"/>
      <c r="G50" s="682"/>
      <c r="H50" s="682"/>
      <c r="I50" s="682"/>
      <c r="J50" s="682"/>
    </row>
    <row r="51" spans="2:323" x14ac:dyDescent="0.3">
      <c r="B51" s="425"/>
      <c r="C51" s="425"/>
      <c r="D51" s="425"/>
      <c r="E51" s="425"/>
      <c r="F51" s="425"/>
      <c r="G51" s="425"/>
      <c r="H51" s="425"/>
      <c r="I51" s="425"/>
    </row>
    <row r="52" spans="2:323" ht="15.6" x14ac:dyDescent="0.3">
      <c r="B52" s="425"/>
      <c r="C52" s="425"/>
      <c r="D52" s="684" t="s">
        <v>1172</v>
      </c>
      <c r="E52" s="684"/>
      <c r="F52" s="685"/>
      <c r="G52" s="433" t="s">
        <v>21</v>
      </c>
      <c r="H52" s="27"/>
      <c r="I52" s="129"/>
    </row>
    <row r="53" spans="2:323" x14ac:dyDescent="0.3">
      <c r="B53" s="425"/>
      <c r="C53" s="425"/>
      <c r="D53" s="686" t="s">
        <v>511</v>
      </c>
      <c r="E53" s="686"/>
      <c r="F53" s="686"/>
      <c r="G53" s="686"/>
      <c r="H53" s="686"/>
      <c r="I53" s="686"/>
      <c r="J53" s="686"/>
    </row>
    <row r="54" spans="2:323" x14ac:dyDescent="0.3">
      <c r="B54" s="425"/>
      <c r="C54" s="425"/>
      <c r="D54" s="268"/>
      <c r="E54" s="428" t="s">
        <v>512</v>
      </c>
      <c r="F54" s="428" t="s">
        <v>513</v>
      </c>
      <c r="G54" s="428" t="s">
        <v>514</v>
      </c>
      <c r="H54" s="687" t="s">
        <v>515</v>
      </c>
      <c r="I54" s="687"/>
      <c r="J54" s="687"/>
    </row>
    <row r="55" spans="2:323" x14ac:dyDescent="0.3">
      <c r="B55" s="425"/>
      <c r="C55" s="425"/>
      <c r="D55" s="178">
        <v>1</v>
      </c>
      <c r="E55" s="179" t="s">
        <v>1157</v>
      </c>
      <c r="F55" s="430">
        <f>'PS - Authentication'!O59</f>
        <v>0</v>
      </c>
      <c r="G55" s="431">
        <f>'PS - Authentication'!O56</f>
        <v>23</v>
      </c>
      <c r="H55" s="688">
        <f>COUNTIFS('PS - Authentication'!U:U,1,'PS - Authentication'!Q:Q,1)</f>
        <v>0</v>
      </c>
      <c r="I55" s="689"/>
      <c r="J55" s="690"/>
    </row>
    <row r="56" spans="2:323" x14ac:dyDescent="0.3">
      <c r="B56" s="425"/>
      <c r="C56" s="425"/>
      <c r="D56" s="178">
        <v>2</v>
      </c>
      <c r="E56" s="179" t="s">
        <v>1158</v>
      </c>
      <c r="F56" s="430">
        <f>'PS - Audit'!O37</f>
        <v>0</v>
      </c>
      <c r="G56" s="431">
        <f>'PS - Audit'!O34</f>
        <v>5</v>
      </c>
      <c r="H56" s="683">
        <f>COUNTIFS('PS - Audit'!Q:Q,1,'PS - Audit'!U:U,1)</f>
        <v>0</v>
      </c>
      <c r="I56" s="683"/>
      <c r="J56" s="683"/>
    </row>
    <row r="57" spans="2:323" x14ac:dyDescent="0.3">
      <c r="B57" s="445"/>
      <c r="C57" s="445"/>
      <c r="D57" s="178">
        <v>3</v>
      </c>
      <c r="E57" s="179" t="s">
        <v>1269</v>
      </c>
      <c r="F57" s="430">
        <f>'PS - Crypto'!P38</f>
        <v>0</v>
      </c>
      <c r="G57" s="446">
        <f>'PS - Crypto'!P35</f>
        <v>1</v>
      </c>
      <c r="H57" s="683">
        <f>COUNTIFS('PS - Crypto'!Q:Q,1,'PS - Crypto'!U:U,1)</f>
        <v>0</v>
      </c>
      <c r="I57" s="683"/>
      <c r="J57" s="683"/>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45"/>
      <c r="IK57" s="445"/>
      <c r="IL57" s="445"/>
      <c r="IM57" s="445"/>
      <c r="IN57" s="445"/>
      <c r="IO57" s="445"/>
      <c r="IP57" s="445"/>
      <c r="IQ57" s="445"/>
      <c r="IR57" s="445"/>
      <c r="IS57" s="445"/>
      <c r="IT57" s="445"/>
      <c r="IU57" s="445"/>
      <c r="IV57" s="445"/>
      <c r="IW57" s="445"/>
      <c r="IX57" s="445"/>
      <c r="IY57" s="445"/>
      <c r="IZ57" s="445"/>
      <c r="JA57" s="445"/>
      <c r="JB57" s="445"/>
      <c r="JC57" s="445"/>
      <c r="JD57" s="445"/>
      <c r="JE57" s="445"/>
      <c r="JF57" s="445"/>
      <c r="JG57" s="445"/>
      <c r="JH57" s="445"/>
      <c r="JI57" s="445"/>
      <c r="JJ57" s="445"/>
      <c r="JK57" s="445"/>
      <c r="JL57" s="445"/>
      <c r="JM57" s="445"/>
      <c r="JN57" s="445"/>
      <c r="JO57" s="445"/>
      <c r="JP57" s="445"/>
      <c r="JQ57" s="445"/>
      <c r="JR57" s="445"/>
      <c r="JS57" s="445"/>
      <c r="JT57" s="445"/>
      <c r="JU57" s="445"/>
      <c r="JV57" s="445"/>
      <c r="JW57" s="445"/>
      <c r="JX57" s="445"/>
      <c r="JY57" s="445"/>
      <c r="JZ57" s="445"/>
      <c r="KA57" s="445"/>
      <c r="KB57" s="445"/>
      <c r="KC57" s="445"/>
      <c r="KD57" s="445"/>
      <c r="KE57" s="445"/>
      <c r="KF57" s="445"/>
      <c r="KG57" s="445"/>
      <c r="KH57" s="445"/>
      <c r="KI57" s="445"/>
      <c r="KJ57" s="445"/>
      <c r="KK57" s="445"/>
      <c r="KL57" s="445"/>
      <c r="KM57" s="445"/>
      <c r="KN57" s="445"/>
      <c r="KO57" s="445"/>
      <c r="KP57" s="445"/>
      <c r="KQ57" s="445"/>
      <c r="KR57" s="445"/>
      <c r="KS57" s="445"/>
      <c r="KT57" s="445"/>
      <c r="KU57" s="445"/>
      <c r="KV57" s="445"/>
      <c r="KW57" s="445"/>
      <c r="KX57" s="445"/>
      <c r="KY57" s="445"/>
      <c r="KZ57" s="445"/>
      <c r="LA57" s="445"/>
      <c r="LB57" s="445"/>
      <c r="LC57" s="445"/>
      <c r="LD57" s="445"/>
      <c r="LE57" s="445"/>
      <c r="LF57" s="445"/>
      <c r="LG57" s="445"/>
      <c r="LH57" s="445"/>
      <c r="LI57" s="445"/>
      <c r="LJ57" s="445"/>
      <c r="LK57" s="445"/>
    </row>
    <row r="58" spans="2:323" x14ac:dyDescent="0.3">
      <c r="B58" s="425"/>
      <c r="C58" s="425"/>
      <c r="D58" s="178">
        <v>4</v>
      </c>
      <c r="E58" s="179" t="s">
        <v>1161</v>
      </c>
      <c r="F58" s="430">
        <f>'PS - Main'!P141</f>
        <v>0</v>
      </c>
      <c r="G58" s="431">
        <f>'PS - Main'!P138</f>
        <v>57</v>
      </c>
      <c r="H58" s="683">
        <f>COUNTIFS('PS - Main'!V:V,1,'PS - Main'!R:R,1)</f>
        <v>0</v>
      </c>
      <c r="I58" s="683"/>
      <c r="J58" s="683"/>
    </row>
    <row r="59" spans="2:323" x14ac:dyDescent="0.3">
      <c r="B59" s="432">
        <f>COUNTIF(G52,"Yes")</f>
        <v>0</v>
      </c>
      <c r="C59" s="435" t="s">
        <v>1167</v>
      </c>
      <c r="D59" s="682" t="str">
        <f>IF(AND(B59=1),IF(SUM(H55,H56,H58)&gt;0,"WARNING DIRECT PDS Med Chart: A test result of N/A (not applicable) is entered for a mandatory Med Chart test - If you are testing Direct PDS Medication charts results should be Pass or Fail. If not testing Direct PDS Med Charts please ignore.",""),"")</f>
        <v/>
      </c>
      <c r="E59" s="682"/>
      <c r="F59" s="682"/>
      <c r="G59" s="682"/>
      <c r="H59" s="682"/>
      <c r="I59" s="682"/>
      <c r="J59" s="682"/>
    </row>
    <row r="60" spans="2:323" x14ac:dyDescent="0.3">
      <c r="B60" s="425"/>
      <c r="C60" s="425"/>
      <c r="D60" s="425"/>
      <c r="E60" s="425"/>
      <c r="F60" s="425"/>
      <c r="G60" s="425"/>
      <c r="H60" s="425"/>
      <c r="I60" s="425"/>
    </row>
    <row r="61" spans="2:323" s="30" customFormat="1" ht="14.25" customHeight="1" x14ac:dyDescent="0.3">
      <c r="B61" s="691"/>
      <c r="C61" s="434"/>
    </row>
    <row r="62" spans="2:323" s="30" customFormat="1" ht="14.25" hidden="1" customHeight="1" x14ac:dyDescent="0.3">
      <c r="B62" s="691"/>
      <c r="C62" s="434"/>
      <c r="G62" s="25" t="s">
        <v>15</v>
      </c>
    </row>
    <row r="63" spans="2:323" s="30" customFormat="1" x14ac:dyDescent="0.3">
      <c r="B63" s="691"/>
      <c r="C63" s="434"/>
      <c r="G63" s="25" t="s">
        <v>21</v>
      </c>
    </row>
    <row r="64" spans="2:323" s="30" customFormat="1" x14ac:dyDescent="0.3">
      <c r="B64" s="691"/>
      <c r="C64" s="434"/>
    </row>
    <row r="65" spans="2:3" s="30" customFormat="1" x14ac:dyDescent="0.3">
      <c r="B65" s="691"/>
      <c r="C65" s="434"/>
    </row>
    <row r="66" spans="2:3" s="30" customFormat="1" x14ac:dyDescent="0.3"/>
    <row r="67" spans="2:3" s="30" customFormat="1" x14ac:dyDescent="0.3"/>
    <row r="68" spans="2:3" s="30" customFormat="1" x14ac:dyDescent="0.3"/>
    <row r="69" spans="2:3" s="30" customFormat="1" x14ac:dyDescent="0.3"/>
    <row r="70" spans="2:3" s="30" customFormat="1" x14ac:dyDescent="0.3"/>
    <row r="71" spans="2:3" s="30" customFormat="1" x14ac:dyDescent="0.3"/>
    <row r="72" spans="2:3" s="30" customFormat="1" x14ac:dyDescent="0.3"/>
    <row r="73" spans="2:3" s="30" customFormat="1" x14ac:dyDescent="0.3"/>
    <row r="74" spans="2:3" s="30" customFormat="1" x14ac:dyDescent="0.3"/>
    <row r="75" spans="2:3" s="30" customFormat="1" x14ac:dyDescent="0.3"/>
    <row r="76" spans="2:3" s="30" customFormat="1" x14ac:dyDescent="0.3"/>
    <row r="77" spans="2:3" s="30" customFormat="1" x14ac:dyDescent="0.3"/>
    <row r="78" spans="2:3" s="30" customFormat="1" x14ac:dyDescent="0.3"/>
    <row r="79" spans="2:3" s="30" customFormat="1" x14ac:dyDescent="0.3"/>
    <row r="80" spans="2:3"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x14ac:dyDescent="0.3"/>
    <row r="119" s="30" customFormat="1" x14ac:dyDescent="0.3"/>
    <row r="120" s="30" customFormat="1" x14ac:dyDescent="0.3"/>
    <row r="121" s="30" customFormat="1" x14ac:dyDescent="0.3"/>
    <row r="122" s="30" customFormat="1" x14ac:dyDescent="0.3"/>
    <row r="123" s="30" customFormat="1" x14ac:dyDescent="0.3"/>
    <row r="124" s="30" customFormat="1" x14ac:dyDescent="0.3"/>
    <row r="125" s="30" customFormat="1" x14ac:dyDescent="0.3"/>
    <row r="126" s="30" customFormat="1" x14ac:dyDescent="0.3"/>
    <row r="127" s="30" customFormat="1" x14ac:dyDescent="0.3"/>
    <row r="128" s="30" customFormat="1" x14ac:dyDescent="0.3"/>
    <row r="129" s="30" customFormat="1" x14ac:dyDescent="0.3"/>
    <row r="130" s="30" customFormat="1" x14ac:dyDescent="0.3"/>
    <row r="131" s="30" customFormat="1" x14ac:dyDescent="0.3"/>
    <row r="132" s="30" customFormat="1" x14ac:dyDescent="0.3"/>
    <row r="133" s="30" customFormat="1" x14ac:dyDescent="0.3"/>
    <row r="134" s="30" customFormat="1" x14ac:dyDescent="0.3"/>
    <row r="135" s="30" customFormat="1" x14ac:dyDescent="0.3"/>
    <row r="136" s="30" customFormat="1" x14ac:dyDescent="0.3"/>
    <row r="137" s="30" customFormat="1" x14ac:dyDescent="0.3"/>
    <row r="138" s="30" customFormat="1" x14ac:dyDescent="0.3"/>
    <row r="139" s="30" customFormat="1" x14ac:dyDescent="0.3"/>
    <row r="140" s="30" customFormat="1" x14ac:dyDescent="0.3"/>
    <row r="141" s="30" customFormat="1" x14ac:dyDescent="0.3"/>
    <row r="142" s="30" customFormat="1" x14ac:dyDescent="0.3"/>
    <row r="143" s="30" customFormat="1" x14ac:dyDescent="0.3"/>
    <row r="144" s="30" customFormat="1" x14ac:dyDescent="0.3"/>
    <row r="145" s="30" customFormat="1" x14ac:dyDescent="0.3"/>
    <row r="146" s="30" customFormat="1" x14ac:dyDescent="0.3"/>
    <row r="147" s="30" customFormat="1" x14ac:dyDescent="0.3"/>
    <row r="148" s="30" customFormat="1" x14ac:dyDescent="0.3"/>
    <row r="149" s="30" customFormat="1" x14ac:dyDescent="0.3"/>
    <row r="150" s="30" customFormat="1" x14ac:dyDescent="0.3"/>
    <row r="151" s="30" customFormat="1" x14ac:dyDescent="0.3"/>
    <row r="152" s="30" customFormat="1" x14ac:dyDescent="0.3"/>
    <row r="153" s="30" customFormat="1" x14ac:dyDescent="0.3"/>
    <row r="154" s="30" customFormat="1" x14ac:dyDescent="0.3"/>
    <row r="155" s="30" customFormat="1" x14ac:dyDescent="0.3"/>
    <row r="156" s="30" customFormat="1" x14ac:dyDescent="0.3"/>
    <row r="157" s="30" customFormat="1" x14ac:dyDescent="0.3"/>
    <row r="158" s="30" customFormat="1" x14ac:dyDescent="0.3"/>
    <row r="159" s="30" customFormat="1" x14ac:dyDescent="0.3"/>
    <row r="160" s="30" customFormat="1" x14ac:dyDescent="0.3"/>
    <row r="161" s="30" customFormat="1" x14ac:dyDescent="0.3"/>
    <row r="162" s="30" customFormat="1" x14ac:dyDescent="0.3"/>
    <row r="163" s="30" customFormat="1" x14ac:dyDescent="0.3"/>
    <row r="164" s="30" customFormat="1" x14ac:dyDescent="0.3"/>
    <row r="165" s="30" customFormat="1" x14ac:dyDescent="0.3"/>
    <row r="166" s="30" customFormat="1" x14ac:dyDescent="0.3"/>
    <row r="167" s="30" customFormat="1" x14ac:dyDescent="0.3"/>
    <row r="168" s="30" customFormat="1" x14ac:dyDescent="0.3"/>
    <row r="169" s="30" customFormat="1" x14ac:dyDescent="0.3"/>
    <row r="170" s="30" customFormat="1" x14ac:dyDescent="0.3"/>
    <row r="171" s="30" customFormat="1" x14ac:dyDescent="0.3"/>
    <row r="172" s="30" customFormat="1" x14ac:dyDescent="0.3"/>
    <row r="173" s="30" customFormat="1" x14ac:dyDescent="0.3"/>
    <row r="174" s="30" customFormat="1" x14ac:dyDescent="0.3"/>
    <row r="175" s="30" customFormat="1" x14ac:dyDescent="0.3"/>
    <row r="176" s="30" customFormat="1" x14ac:dyDescent="0.3"/>
    <row r="177" s="30" customFormat="1" x14ac:dyDescent="0.3"/>
    <row r="178" s="30" customFormat="1" x14ac:dyDescent="0.3"/>
    <row r="179" s="30" customFormat="1" x14ac:dyDescent="0.3"/>
    <row r="180" s="30" customFormat="1" x14ac:dyDescent="0.3"/>
    <row r="181" s="30" customFormat="1" x14ac:dyDescent="0.3"/>
    <row r="182" s="30" customFormat="1" x14ac:dyDescent="0.3"/>
    <row r="183" s="30" customFormat="1" x14ac:dyDescent="0.3"/>
    <row r="184" s="30" customFormat="1" x14ac:dyDescent="0.3"/>
    <row r="185" s="30" customFormat="1" x14ac:dyDescent="0.3"/>
    <row r="186" s="30" customFormat="1" x14ac:dyDescent="0.3"/>
    <row r="187" s="30" customFormat="1" x14ac:dyDescent="0.3"/>
    <row r="188" s="30" customFormat="1" x14ac:dyDescent="0.3"/>
    <row r="189" s="30" customFormat="1" x14ac:dyDescent="0.3"/>
    <row r="190" s="30" customFormat="1" x14ac:dyDescent="0.3"/>
    <row r="191" s="30" customFormat="1" x14ac:dyDescent="0.3"/>
    <row r="192" s="30" customFormat="1" x14ac:dyDescent="0.3"/>
    <row r="193" s="30" customFormat="1" x14ac:dyDescent="0.3"/>
    <row r="194" s="30" customFormat="1" x14ac:dyDescent="0.3"/>
    <row r="195" s="30" customFormat="1" x14ac:dyDescent="0.3"/>
    <row r="196" s="30" customFormat="1" x14ac:dyDescent="0.3"/>
    <row r="197" s="30" customFormat="1" x14ac:dyDescent="0.3"/>
    <row r="198" s="30" customFormat="1" x14ac:dyDescent="0.3"/>
    <row r="199" s="30" customFormat="1" x14ac:dyDescent="0.3"/>
    <row r="200" s="30" customFormat="1" x14ac:dyDescent="0.3"/>
    <row r="201" s="30" customFormat="1" x14ac:dyDescent="0.3"/>
    <row r="202" s="30" customFormat="1" x14ac:dyDescent="0.3"/>
    <row r="203" s="30" customFormat="1" x14ac:dyDescent="0.3"/>
    <row r="204" s="30" customFormat="1" x14ac:dyDescent="0.3"/>
    <row r="205" s="30" customFormat="1" x14ac:dyDescent="0.3"/>
    <row r="206" s="30" customFormat="1" x14ac:dyDescent="0.3"/>
    <row r="207" s="30" customFormat="1" x14ac:dyDescent="0.3"/>
    <row r="208" s="30" customFormat="1" x14ac:dyDescent="0.3"/>
    <row r="209" s="30" customFormat="1" x14ac:dyDescent="0.3"/>
    <row r="210" s="30" customFormat="1" x14ac:dyDescent="0.3"/>
    <row r="211" s="30" customFormat="1" x14ac:dyDescent="0.3"/>
    <row r="212" s="30" customFormat="1" x14ac:dyDescent="0.3"/>
    <row r="213" s="30" customFormat="1" x14ac:dyDescent="0.3"/>
    <row r="214" s="30" customFormat="1" x14ac:dyDescent="0.3"/>
    <row r="215" s="30" customFormat="1" x14ac:dyDescent="0.3"/>
    <row r="216" s="30" customFormat="1" x14ac:dyDescent="0.3"/>
    <row r="217" s="30" customFormat="1" x14ac:dyDescent="0.3"/>
    <row r="218" s="30" customFormat="1" x14ac:dyDescent="0.3"/>
    <row r="219" s="30" customFormat="1" x14ac:dyDescent="0.3"/>
    <row r="220" s="30" customFormat="1" x14ac:dyDescent="0.3"/>
    <row r="221" s="30" customFormat="1" x14ac:dyDescent="0.3"/>
    <row r="222" s="30" customFormat="1" x14ac:dyDescent="0.3"/>
    <row r="223" s="30" customFormat="1" x14ac:dyDescent="0.3"/>
    <row r="224" s="30" customFormat="1" x14ac:dyDescent="0.3"/>
    <row r="225" s="30" customFormat="1" x14ac:dyDescent="0.3"/>
    <row r="226" s="30" customFormat="1" x14ac:dyDescent="0.3"/>
    <row r="227" s="30" customFormat="1" x14ac:dyDescent="0.3"/>
    <row r="228" s="30" customFormat="1" x14ac:dyDescent="0.3"/>
    <row r="229" s="30" customFormat="1" x14ac:dyDescent="0.3"/>
    <row r="230" s="30" customFormat="1" x14ac:dyDescent="0.3"/>
    <row r="231" s="30" customFormat="1" x14ac:dyDescent="0.3"/>
    <row r="232" s="30" customFormat="1" x14ac:dyDescent="0.3"/>
    <row r="233" s="30" customFormat="1" x14ac:dyDescent="0.3"/>
    <row r="234" s="30" customFormat="1" x14ac:dyDescent="0.3"/>
    <row r="235" s="30" customFormat="1" x14ac:dyDescent="0.3"/>
    <row r="236" s="30" customFormat="1" x14ac:dyDescent="0.3"/>
    <row r="237" s="30" customFormat="1" x14ac:dyDescent="0.3"/>
    <row r="238" s="30" customFormat="1" x14ac:dyDescent="0.3"/>
    <row r="239" s="30" customFormat="1" x14ac:dyDescent="0.3"/>
    <row r="240" s="30" customFormat="1" x14ac:dyDescent="0.3"/>
    <row r="241" s="30" customFormat="1" x14ac:dyDescent="0.3"/>
    <row r="242" s="30" customFormat="1" x14ac:dyDescent="0.3"/>
    <row r="243" s="30" customFormat="1" x14ac:dyDescent="0.3"/>
    <row r="244" s="30" customFormat="1" x14ac:dyDescent="0.3"/>
    <row r="245" s="30" customFormat="1" x14ac:dyDescent="0.3"/>
    <row r="246" s="30" customFormat="1" x14ac:dyDescent="0.3"/>
    <row r="247" s="30" customFormat="1" x14ac:dyDescent="0.3"/>
    <row r="248" s="30" customFormat="1" x14ac:dyDescent="0.3"/>
    <row r="249" s="30" customFormat="1" x14ac:dyDescent="0.3"/>
    <row r="250" s="30" customFormat="1" x14ac:dyDescent="0.3"/>
    <row r="251" s="30" customFormat="1" x14ac:dyDescent="0.3"/>
    <row r="252" s="30" customFormat="1" x14ac:dyDescent="0.3"/>
    <row r="253" s="30" customFormat="1" x14ac:dyDescent="0.3"/>
    <row r="254" s="30" customFormat="1" x14ac:dyDescent="0.3"/>
    <row r="255" s="30" customFormat="1" x14ac:dyDescent="0.3"/>
    <row r="256" s="30" customFormat="1" x14ac:dyDescent="0.3"/>
    <row r="257" s="30" customFormat="1" x14ac:dyDescent="0.3"/>
    <row r="258" s="30" customFormat="1" x14ac:dyDescent="0.3"/>
    <row r="259" s="30" customFormat="1" x14ac:dyDescent="0.3"/>
    <row r="260" s="30" customFormat="1" x14ac:dyDescent="0.3"/>
    <row r="261" s="30" customFormat="1" x14ac:dyDescent="0.3"/>
    <row r="262" s="30" customFormat="1" x14ac:dyDescent="0.3"/>
    <row r="263" s="30" customFormat="1" x14ac:dyDescent="0.3"/>
    <row r="264" s="30" customFormat="1" x14ac:dyDescent="0.3"/>
    <row r="265" s="30" customFormat="1" x14ac:dyDescent="0.3"/>
    <row r="266" s="30" customFormat="1" x14ac:dyDescent="0.3"/>
    <row r="267" s="30" customFormat="1" x14ac:dyDescent="0.3"/>
    <row r="268" s="30" customFormat="1" x14ac:dyDescent="0.3"/>
    <row r="269" s="30" customFormat="1" x14ac:dyDescent="0.3"/>
    <row r="270" s="30" customFormat="1" x14ac:dyDescent="0.3"/>
    <row r="271" s="30" customFormat="1" x14ac:dyDescent="0.3"/>
    <row r="272" s="30" customFormat="1" x14ac:dyDescent="0.3"/>
    <row r="273" s="30" customFormat="1" x14ac:dyDescent="0.3"/>
    <row r="274" s="30" customFormat="1" x14ac:dyDescent="0.3"/>
    <row r="275" s="30" customFormat="1" x14ac:dyDescent="0.3"/>
    <row r="276" s="30" customFormat="1" x14ac:dyDescent="0.3"/>
    <row r="277" s="30" customFormat="1" x14ac:dyDescent="0.3"/>
    <row r="278" s="30" customFormat="1" x14ac:dyDescent="0.3"/>
    <row r="279" s="30" customFormat="1" x14ac:dyDescent="0.3"/>
    <row r="280" s="30" customFormat="1" x14ac:dyDescent="0.3"/>
    <row r="281" s="30" customFormat="1" x14ac:dyDescent="0.3"/>
    <row r="282" s="30" customFormat="1" x14ac:dyDescent="0.3"/>
    <row r="283" s="30" customFormat="1" x14ac:dyDescent="0.3"/>
    <row r="284" s="30" customFormat="1" x14ac:dyDescent="0.3"/>
    <row r="285" s="30" customFormat="1" x14ac:dyDescent="0.3"/>
    <row r="286" s="30" customFormat="1" x14ac:dyDescent="0.3"/>
    <row r="287" s="30" customFormat="1" x14ac:dyDescent="0.3"/>
    <row r="288" s="30" customFormat="1" x14ac:dyDescent="0.3"/>
    <row r="289" s="30" customFormat="1" x14ac:dyDescent="0.3"/>
    <row r="290" s="30" customFormat="1" x14ac:dyDescent="0.3"/>
    <row r="291" s="30" customFormat="1" x14ac:dyDescent="0.3"/>
    <row r="292" s="30" customFormat="1" x14ac:dyDescent="0.3"/>
    <row r="293" s="30" customFormat="1" x14ac:dyDescent="0.3"/>
    <row r="294" s="30" customFormat="1" x14ac:dyDescent="0.3"/>
    <row r="295" s="30" customFormat="1" x14ac:dyDescent="0.3"/>
    <row r="296" s="30" customFormat="1" x14ac:dyDescent="0.3"/>
    <row r="297" s="30" customFormat="1" x14ac:dyDescent="0.3"/>
    <row r="298" s="30" customFormat="1" x14ac:dyDescent="0.3"/>
    <row r="299" s="30" customFormat="1" x14ac:dyDescent="0.3"/>
    <row r="300" s="30" customFormat="1" x14ac:dyDescent="0.3"/>
    <row r="301" s="30" customFormat="1" x14ac:dyDescent="0.3"/>
    <row r="302" s="30" customFormat="1" x14ac:dyDescent="0.3"/>
    <row r="303" s="30" customFormat="1" x14ac:dyDescent="0.3"/>
    <row r="304" s="30" customFormat="1" x14ac:dyDescent="0.3"/>
    <row r="305" s="30" customFormat="1" x14ac:dyDescent="0.3"/>
    <row r="306" s="30" customFormat="1" x14ac:dyDescent="0.3"/>
    <row r="307" s="30" customFormat="1" x14ac:dyDescent="0.3"/>
    <row r="308" s="30" customFormat="1" x14ac:dyDescent="0.3"/>
    <row r="309" s="30" customFormat="1" x14ac:dyDescent="0.3"/>
    <row r="310" s="30" customFormat="1" x14ac:dyDescent="0.3"/>
    <row r="311" s="30" customFormat="1" x14ac:dyDescent="0.3"/>
    <row r="312" s="30" customFormat="1" x14ac:dyDescent="0.3"/>
    <row r="313" s="30" customFormat="1" x14ac:dyDescent="0.3"/>
    <row r="314" s="30" customFormat="1" x14ac:dyDescent="0.3"/>
    <row r="315" s="30" customFormat="1" x14ac:dyDescent="0.3"/>
    <row r="316" s="30" customFormat="1" x14ac:dyDescent="0.3"/>
    <row r="317" s="30" customFormat="1" x14ac:dyDescent="0.3"/>
    <row r="318" s="30" customFormat="1" x14ac:dyDescent="0.3"/>
    <row r="319" s="30" customFormat="1" x14ac:dyDescent="0.3"/>
    <row r="320" s="30" customFormat="1" x14ac:dyDescent="0.3"/>
    <row r="321" s="30" customFormat="1" x14ac:dyDescent="0.3"/>
    <row r="322" s="30" customFormat="1" x14ac:dyDescent="0.3"/>
    <row r="323" s="30" customFormat="1" x14ac:dyDescent="0.3"/>
    <row r="324" s="30" customFormat="1" x14ac:dyDescent="0.3"/>
    <row r="325" s="30" customFormat="1" x14ac:dyDescent="0.3"/>
    <row r="326" s="30" customFormat="1" x14ac:dyDescent="0.3"/>
    <row r="327" s="30" customFormat="1" x14ac:dyDescent="0.3"/>
    <row r="328" s="30" customFormat="1" x14ac:dyDescent="0.3"/>
    <row r="329" s="30" customFormat="1" x14ac:dyDescent="0.3"/>
    <row r="330" s="30" customFormat="1" x14ac:dyDescent="0.3"/>
    <row r="331" s="30" customFormat="1" x14ac:dyDescent="0.3"/>
    <row r="332" s="30" customFormat="1" x14ac:dyDescent="0.3"/>
    <row r="333" s="30" customFormat="1" x14ac:dyDescent="0.3"/>
    <row r="334" s="30" customFormat="1" x14ac:dyDescent="0.3"/>
    <row r="335" s="30" customFormat="1" x14ac:dyDescent="0.3"/>
    <row r="336" s="30" customFormat="1" x14ac:dyDescent="0.3"/>
    <row r="337" s="30" customFormat="1" x14ac:dyDescent="0.3"/>
    <row r="338" s="30" customFormat="1" x14ac:dyDescent="0.3"/>
    <row r="339" s="30" customFormat="1" x14ac:dyDescent="0.3"/>
    <row r="340" s="30" customFormat="1" x14ac:dyDescent="0.3"/>
    <row r="341" s="30" customFormat="1" x14ac:dyDescent="0.3"/>
    <row r="342" s="30" customFormat="1" x14ac:dyDescent="0.3"/>
    <row r="343" s="30" customFormat="1" x14ac:dyDescent="0.3"/>
    <row r="344" s="30" customFormat="1" x14ac:dyDescent="0.3"/>
    <row r="345" s="30" customFormat="1" x14ac:dyDescent="0.3"/>
    <row r="346" s="30" customFormat="1" x14ac:dyDescent="0.3"/>
    <row r="347" s="30" customFormat="1" x14ac:dyDescent="0.3"/>
    <row r="348" s="30" customFormat="1" x14ac:dyDescent="0.3"/>
    <row r="349" s="30" customFormat="1" x14ac:dyDescent="0.3"/>
    <row r="350" s="30" customFormat="1" x14ac:dyDescent="0.3"/>
    <row r="351" s="30" customFormat="1" x14ac:dyDescent="0.3"/>
    <row r="352" s="30" customFormat="1" x14ac:dyDescent="0.3"/>
    <row r="353" s="30" customFormat="1" x14ac:dyDescent="0.3"/>
    <row r="354" s="30" customFormat="1" x14ac:dyDescent="0.3"/>
    <row r="355" s="30" customFormat="1" x14ac:dyDescent="0.3"/>
    <row r="356" s="30" customFormat="1" x14ac:dyDescent="0.3"/>
    <row r="357" s="30" customFormat="1" x14ac:dyDescent="0.3"/>
    <row r="358" s="30" customFormat="1" x14ac:dyDescent="0.3"/>
    <row r="359" s="30" customFormat="1" x14ac:dyDescent="0.3"/>
    <row r="360" s="30" customFormat="1" x14ac:dyDescent="0.3"/>
    <row r="361" s="30" customFormat="1" x14ac:dyDescent="0.3"/>
    <row r="362" s="30" customFormat="1" x14ac:dyDescent="0.3"/>
    <row r="363" s="30" customFormat="1" x14ac:dyDescent="0.3"/>
    <row r="364" s="30" customFormat="1" x14ac:dyDescent="0.3"/>
    <row r="365" s="30" customFormat="1" x14ac:dyDescent="0.3"/>
    <row r="366" s="30" customFormat="1" x14ac:dyDescent="0.3"/>
    <row r="367" s="30" customFormat="1" x14ac:dyDescent="0.3"/>
    <row r="368" s="30" customFormat="1" x14ac:dyDescent="0.3"/>
    <row r="369" s="30" customFormat="1" x14ac:dyDescent="0.3"/>
    <row r="370" s="30" customFormat="1" x14ac:dyDescent="0.3"/>
    <row r="371" s="30" customFormat="1" x14ac:dyDescent="0.3"/>
    <row r="372" s="30" customFormat="1" x14ac:dyDescent="0.3"/>
    <row r="373" s="30" customFormat="1" x14ac:dyDescent="0.3"/>
    <row r="374" s="30" customFormat="1" x14ac:dyDescent="0.3"/>
    <row r="375" s="30" customFormat="1" x14ac:dyDescent="0.3"/>
    <row r="376" s="30" customFormat="1" x14ac:dyDescent="0.3"/>
    <row r="377" s="30" customFormat="1" x14ac:dyDescent="0.3"/>
    <row r="378" s="30" customFormat="1" x14ac:dyDescent="0.3"/>
    <row r="379" s="30" customFormat="1" x14ac:dyDescent="0.3"/>
    <row r="380" s="30" customFormat="1" x14ac:dyDescent="0.3"/>
    <row r="381" s="30" customFormat="1" x14ac:dyDescent="0.3"/>
    <row r="382" s="30" customFormat="1" x14ac:dyDescent="0.3"/>
    <row r="383" s="30" customFormat="1" x14ac:dyDescent="0.3"/>
    <row r="384" s="30" customFormat="1" x14ac:dyDescent="0.3"/>
    <row r="385" s="30" customFormat="1" x14ac:dyDescent="0.3"/>
    <row r="386" s="30" customFormat="1" x14ac:dyDescent="0.3"/>
    <row r="387" s="30" customFormat="1" x14ac:dyDescent="0.3"/>
    <row r="388" s="30" customFormat="1" x14ac:dyDescent="0.3"/>
    <row r="389" s="30" customFormat="1" x14ac:dyDescent="0.3"/>
    <row r="390" s="30" customFormat="1" x14ac:dyDescent="0.3"/>
    <row r="391" s="30" customFormat="1" x14ac:dyDescent="0.3"/>
    <row r="392" s="30" customFormat="1" x14ac:dyDescent="0.3"/>
    <row r="393" s="30" customFormat="1" x14ac:dyDescent="0.3"/>
    <row r="394" s="30" customFormat="1" x14ac:dyDescent="0.3"/>
    <row r="395" s="30" customFormat="1" x14ac:dyDescent="0.3"/>
    <row r="396" s="30" customFormat="1" x14ac:dyDescent="0.3"/>
    <row r="397" s="30" customFormat="1" x14ac:dyDescent="0.3"/>
    <row r="398" s="30" customFormat="1" x14ac:dyDescent="0.3"/>
    <row r="399" s="30" customFormat="1" x14ac:dyDescent="0.3"/>
    <row r="400" s="30" customFormat="1" x14ac:dyDescent="0.3"/>
    <row r="401" s="30" customFormat="1" x14ac:dyDescent="0.3"/>
    <row r="402" s="30" customFormat="1" x14ac:dyDescent="0.3"/>
    <row r="403" s="30" customFormat="1" x14ac:dyDescent="0.3"/>
    <row r="404" s="30" customFormat="1" x14ac:dyDescent="0.3"/>
    <row r="405" s="30" customFormat="1" x14ac:dyDescent="0.3"/>
    <row r="406" s="30" customFormat="1" x14ac:dyDescent="0.3"/>
    <row r="407" s="30" customFormat="1" x14ac:dyDescent="0.3"/>
    <row r="408" s="30" customFormat="1" x14ac:dyDescent="0.3"/>
    <row r="409" s="30" customFormat="1" x14ac:dyDescent="0.3"/>
    <row r="410" s="30" customFormat="1" x14ac:dyDescent="0.3"/>
    <row r="411" s="30" customFormat="1" x14ac:dyDescent="0.3"/>
    <row r="412" s="30" customFormat="1" x14ac:dyDescent="0.3"/>
    <row r="413" s="30" customFormat="1" x14ac:dyDescent="0.3"/>
    <row r="414" s="30" customFormat="1" x14ac:dyDescent="0.3"/>
    <row r="415" s="30" customFormat="1" x14ac:dyDescent="0.3"/>
    <row r="416" s="30" customFormat="1" x14ac:dyDescent="0.3"/>
    <row r="417" s="30" customFormat="1" x14ac:dyDescent="0.3"/>
    <row r="418" s="30" customFormat="1" x14ac:dyDescent="0.3"/>
    <row r="419" s="30" customFormat="1" x14ac:dyDescent="0.3"/>
    <row r="420" s="30" customFormat="1" x14ac:dyDescent="0.3"/>
    <row r="421" s="30" customFormat="1" x14ac:dyDescent="0.3"/>
    <row r="422" s="30" customFormat="1" x14ac:dyDescent="0.3"/>
    <row r="423" s="30" customFormat="1" x14ac:dyDescent="0.3"/>
    <row r="424" s="30" customFormat="1" x14ac:dyDescent="0.3"/>
    <row r="425" s="30" customFormat="1" x14ac:dyDescent="0.3"/>
    <row r="426" s="30" customFormat="1" x14ac:dyDescent="0.3"/>
    <row r="427" s="30" customFormat="1" x14ac:dyDescent="0.3"/>
    <row r="428" s="30" customFormat="1" x14ac:dyDescent="0.3"/>
    <row r="429" s="30" customFormat="1" x14ac:dyDescent="0.3"/>
    <row r="430" s="30" customFormat="1" x14ac:dyDescent="0.3"/>
    <row r="431" s="30" customFormat="1" x14ac:dyDescent="0.3"/>
    <row r="432" s="30" customFormat="1" x14ac:dyDescent="0.3"/>
    <row r="433" s="30" customFormat="1" x14ac:dyDescent="0.3"/>
    <row r="434" s="30" customFormat="1" x14ac:dyDescent="0.3"/>
    <row r="435" s="30" customFormat="1" x14ac:dyDescent="0.3"/>
    <row r="436" s="30" customFormat="1" x14ac:dyDescent="0.3"/>
    <row r="437" s="30" customFormat="1" x14ac:dyDescent="0.3"/>
    <row r="438" s="30" customFormat="1" x14ac:dyDescent="0.3"/>
    <row r="439" s="30" customFormat="1" x14ac:dyDescent="0.3"/>
    <row r="440" s="30" customFormat="1" x14ac:dyDescent="0.3"/>
    <row r="441" s="30" customFormat="1" x14ac:dyDescent="0.3"/>
    <row r="442" s="30" customFormat="1" x14ac:dyDescent="0.3"/>
    <row r="443" s="30" customFormat="1" x14ac:dyDescent="0.3"/>
    <row r="444" s="30" customFormat="1" x14ac:dyDescent="0.3"/>
    <row r="445" s="30" customFormat="1" x14ac:dyDescent="0.3"/>
    <row r="446" s="30" customFormat="1" x14ac:dyDescent="0.3"/>
    <row r="447" s="30" customFormat="1" x14ac:dyDescent="0.3"/>
    <row r="448" s="30" customFormat="1" x14ac:dyDescent="0.3"/>
    <row r="449" s="30" customFormat="1" x14ac:dyDescent="0.3"/>
    <row r="450" s="30" customFormat="1" x14ac:dyDescent="0.3"/>
    <row r="451" s="30" customFormat="1" x14ac:dyDescent="0.3"/>
    <row r="452" s="30" customFormat="1" x14ac:dyDescent="0.3"/>
    <row r="453" s="30" customFormat="1" x14ac:dyDescent="0.3"/>
    <row r="454" s="30" customFormat="1" x14ac:dyDescent="0.3"/>
    <row r="455" s="30" customFormat="1" x14ac:dyDescent="0.3"/>
    <row r="456" s="30" customFormat="1" x14ac:dyDescent="0.3"/>
    <row r="457" s="30" customFormat="1" x14ac:dyDescent="0.3"/>
    <row r="458" s="30" customFormat="1" x14ac:dyDescent="0.3"/>
    <row r="459" s="30" customFormat="1" x14ac:dyDescent="0.3"/>
    <row r="460" s="30" customFormat="1" x14ac:dyDescent="0.3"/>
    <row r="461" s="30" customFormat="1" x14ac:dyDescent="0.3"/>
    <row r="462" s="30" customFormat="1" x14ac:dyDescent="0.3"/>
    <row r="463" s="30" customFormat="1" x14ac:dyDescent="0.3"/>
    <row r="464" s="30" customFormat="1" x14ac:dyDescent="0.3"/>
    <row r="465" s="30" customFormat="1" x14ac:dyDescent="0.3"/>
    <row r="466" s="30" customFormat="1" x14ac:dyDescent="0.3"/>
    <row r="467" s="30" customFormat="1" x14ac:dyDescent="0.3"/>
    <row r="468" s="30" customFormat="1" x14ac:dyDescent="0.3"/>
    <row r="469" s="30" customFormat="1" x14ac:dyDescent="0.3"/>
    <row r="470" s="30" customFormat="1" x14ac:dyDescent="0.3"/>
    <row r="471" s="30" customFormat="1" x14ac:dyDescent="0.3"/>
    <row r="472" s="30" customFormat="1" x14ac:dyDescent="0.3"/>
    <row r="473" s="30" customFormat="1" x14ac:dyDescent="0.3"/>
    <row r="474" s="30" customFormat="1" x14ac:dyDescent="0.3"/>
    <row r="475" s="30" customFormat="1" x14ac:dyDescent="0.3"/>
    <row r="476" s="30" customFormat="1" x14ac:dyDescent="0.3"/>
    <row r="477" s="30" customFormat="1" x14ac:dyDescent="0.3"/>
    <row r="478" s="30" customFormat="1" x14ac:dyDescent="0.3"/>
    <row r="479" s="30" customFormat="1" x14ac:dyDescent="0.3"/>
    <row r="480" s="30" customFormat="1" x14ac:dyDescent="0.3"/>
    <row r="481" s="30" customFormat="1" x14ac:dyDescent="0.3"/>
    <row r="482" s="30" customFormat="1" x14ac:dyDescent="0.3"/>
    <row r="483" s="30" customFormat="1" x14ac:dyDescent="0.3"/>
    <row r="484" s="30" customFormat="1" x14ac:dyDescent="0.3"/>
    <row r="485" s="30" customFormat="1" x14ac:dyDescent="0.3"/>
    <row r="486" s="30" customFormat="1" x14ac:dyDescent="0.3"/>
    <row r="487" s="30" customFormat="1" x14ac:dyDescent="0.3"/>
    <row r="488" s="30" customFormat="1" x14ac:dyDescent="0.3"/>
    <row r="489" s="30" customFormat="1" x14ac:dyDescent="0.3"/>
    <row r="490" s="30" customFormat="1" x14ac:dyDescent="0.3"/>
    <row r="491" s="30" customFormat="1" x14ac:dyDescent="0.3"/>
    <row r="492" s="30" customFormat="1" x14ac:dyDescent="0.3"/>
    <row r="493" s="30" customFormat="1" x14ac:dyDescent="0.3"/>
    <row r="494" s="30" customFormat="1" x14ac:dyDescent="0.3"/>
    <row r="495" s="30" customFormat="1" x14ac:dyDescent="0.3"/>
    <row r="496" s="30" customFormat="1" x14ac:dyDescent="0.3"/>
    <row r="497" s="30" customFormat="1" x14ac:dyDescent="0.3"/>
    <row r="498" s="30" customFormat="1" x14ac:dyDescent="0.3"/>
    <row r="499" s="30" customFormat="1" x14ac:dyDescent="0.3"/>
    <row r="500" s="30" customFormat="1" x14ac:dyDescent="0.3"/>
    <row r="501" s="30" customFormat="1" x14ac:dyDescent="0.3"/>
    <row r="502" s="30" customFormat="1" x14ac:dyDescent="0.3"/>
    <row r="503" s="30" customFormat="1" x14ac:dyDescent="0.3"/>
    <row r="504" s="30" customFormat="1" x14ac:dyDescent="0.3"/>
    <row r="505" s="30" customFormat="1" x14ac:dyDescent="0.3"/>
    <row r="506" s="30" customFormat="1" x14ac:dyDescent="0.3"/>
    <row r="507" s="30" customFormat="1" x14ac:dyDescent="0.3"/>
    <row r="508" s="30" customFormat="1" x14ac:dyDescent="0.3"/>
    <row r="509" s="30" customFormat="1" x14ac:dyDescent="0.3"/>
    <row r="510" s="30" customFormat="1" x14ac:dyDescent="0.3"/>
    <row r="511" s="30" customFormat="1" x14ac:dyDescent="0.3"/>
    <row r="512" s="30" customFormat="1" x14ac:dyDescent="0.3"/>
    <row r="513" s="30" customFormat="1" x14ac:dyDescent="0.3"/>
    <row r="514" s="30" customFormat="1" x14ac:dyDescent="0.3"/>
    <row r="515" s="30" customFormat="1" x14ac:dyDescent="0.3"/>
    <row r="516" s="30" customFormat="1" x14ac:dyDescent="0.3"/>
    <row r="517" s="30" customFormat="1" x14ac:dyDescent="0.3"/>
    <row r="518" s="30" customFormat="1" x14ac:dyDescent="0.3"/>
    <row r="519" s="30" customFormat="1" x14ac:dyDescent="0.3"/>
    <row r="520" s="30" customFormat="1" x14ac:dyDescent="0.3"/>
    <row r="521" s="30" customFormat="1" x14ac:dyDescent="0.3"/>
    <row r="522" s="30" customFormat="1" x14ac:dyDescent="0.3"/>
    <row r="523" s="30" customFormat="1" x14ac:dyDescent="0.3"/>
    <row r="524" s="30" customFormat="1" x14ac:dyDescent="0.3"/>
    <row r="525" s="30" customFormat="1" x14ac:dyDescent="0.3"/>
    <row r="526" s="30" customFormat="1" x14ac:dyDescent="0.3"/>
    <row r="527" s="30" customFormat="1" x14ac:dyDescent="0.3"/>
    <row r="528" s="30" customFormat="1" x14ac:dyDescent="0.3"/>
    <row r="529" s="30" customFormat="1" x14ac:dyDescent="0.3"/>
    <row r="530" s="30" customFormat="1" x14ac:dyDescent="0.3"/>
    <row r="531" s="30" customFormat="1" x14ac:dyDescent="0.3"/>
    <row r="532" s="30" customFormat="1" x14ac:dyDescent="0.3"/>
    <row r="533" s="30" customFormat="1" x14ac:dyDescent="0.3"/>
    <row r="534" s="30" customFormat="1" x14ac:dyDescent="0.3"/>
    <row r="535" s="30" customFormat="1" x14ac:dyDescent="0.3"/>
    <row r="536" s="30" customFormat="1" x14ac:dyDescent="0.3"/>
    <row r="537" s="30" customFormat="1" x14ac:dyDescent="0.3"/>
    <row r="538" s="30" customFormat="1" x14ac:dyDescent="0.3"/>
    <row r="539" s="30" customFormat="1" x14ac:dyDescent="0.3"/>
    <row r="540" s="30" customFormat="1" x14ac:dyDescent="0.3"/>
    <row r="541" s="30" customFormat="1" x14ac:dyDescent="0.3"/>
    <row r="542" s="30" customFormat="1" x14ac:dyDescent="0.3"/>
    <row r="543" s="30" customFormat="1" x14ac:dyDescent="0.3"/>
    <row r="544" s="30" customFormat="1" x14ac:dyDescent="0.3"/>
    <row r="545" s="30" customFormat="1" x14ac:dyDescent="0.3"/>
    <row r="546" s="30" customFormat="1" x14ac:dyDescent="0.3"/>
    <row r="547" s="30" customFormat="1" x14ac:dyDescent="0.3"/>
    <row r="548" s="30" customFormat="1" x14ac:dyDescent="0.3"/>
    <row r="549" s="30" customFormat="1" x14ac:dyDescent="0.3"/>
    <row r="550" s="30" customFormat="1" x14ac:dyDescent="0.3"/>
    <row r="551" s="30" customFormat="1" x14ac:dyDescent="0.3"/>
    <row r="552" s="30" customFormat="1" x14ac:dyDescent="0.3"/>
    <row r="553" s="30" customFormat="1" x14ac:dyDescent="0.3"/>
    <row r="554" s="30" customFormat="1" x14ac:dyDescent="0.3"/>
    <row r="555" s="30" customFormat="1" x14ac:dyDescent="0.3"/>
    <row r="556" s="30" customFormat="1" x14ac:dyDescent="0.3"/>
    <row r="557" s="30" customFormat="1" x14ac:dyDescent="0.3"/>
    <row r="558" s="30" customFormat="1" x14ac:dyDescent="0.3"/>
    <row r="559" s="30" customFormat="1" x14ac:dyDescent="0.3"/>
    <row r="560" s="30" customFormat="1" x14ac:dyDescent="0.3"/>
    <row r="561" s="30" customFormat="1" x14ac:dyDescent="0.3"/>
    <row r="562" s="30" customFormat="1" x14ac:dyDescent="0.3"/>
    <row r="563" s="30" customFormat="1" x14ac:dyDescent="0.3"/>
    <row r="564" s="30" customFormat="1" x14ac:dyDescent="0.3"/>
    <row r="565" s="30" customFormat="1" x14ac:dyDescent="0.3"/>
    <row r="566" s="30" customFormat="1" x14ac:dyDescent="0.3"/>
    <row r="567" s="30" customFormat="1" x14ac:dyDescent="0.3"/>
    <row r="568" s="30" customFormat="1" x14ac:dyDescent="0.3"/>
    <row r="569" s="30" customFormat="1" x14ac:dyDescent="0.3"/>
    <row r="570" s="30" customFormat="1" x14ac:dyDescent="0.3"/>
    <row r="571" s="30" customFormat="1" x14ac:dyDescent="0.3"/>
    <row r="572" s="30" customFormat="1" x14ac:dyDescent="0.3"/>
    <row r="573" s="30" customFormat="1" x14ac:dyDescent="0.3"/>
    <row r="574" s="30" customFormat="1" x14ac:dyDescent="0.3"/>
    <row r="575" s="30" customFormat="1" x14ac:dyDescent="0.3"/>
    <row r="576" s="30" customFormat="1" x14ac:dyDescent="0.3"/>
    <row r="577" s="30" customFormat="1" x14ac:dyDescent="0.3"/>
    <row r="578" s="30" customFormat="1" x14ac:dyDescent="0.3"/>
    <row r="579" s="30" customFormat="1" x14ac:dyDescent="0.3"/>
    <row r="580" s="30" customFormat="1" x14ac:dyDescent="0.3"/>
    <row r="581" s="30" customFormat="1" x14ac:dyDescent="0.3"/>
    <row r="582" s="30" customFormat="1" x14ac:dyDescent="0.3"/>
    <row r="583" s="30" customFormat="1" x14ac:dyDescent="0.3"/>
    <row r="584" s="30" customFormat="1" x14ac:dyDescent="0.3"/>
    <row r="585" s="30" customFormat="1" x14ac:dyDescent="0.3"/>
    <row r="586" s="30" customFormat="1" x14ac:dyDescent="0.3"/>
    <row r="587" s="30" customFormat="1" x14ac:dyDescent="0.3"/>
    <row r="588" s="30" customFormat="1" x14ac:dyDescent="0.3"/>
  </sheetData>
  <mergeCells count="72">
    <mergeCell ref="I6:J6"/>
    <mergeCell ref="I8:J8"/>
    <mergeCell ref="D5:E8"/>
    <mergeCell ref="F5:F8"/>
    <mergeCell ref="G5:H8"/>
    <mergeCell ref="I7:J7"/>
    <mergeCell ref="H24:J24"/>
    <mergeCell ref="H36:J36"/>
    <mergeCell ref="H48:J48"/>
    <mergeCell ref="H57:J57"/>
    <mergeCell ref="E2:F2"/>
    <mergeCell ref="D4:E4"/>
    <mergeCell ref="G4:J4"/>
    <mergeCell ref="I5:J5"/>
    <mergeCell ref="D9:E9"/>
    <mergeCell ref="G9:H9"/>
    <mergeCell ref="I9:J9"/>
    <mergeCell ref="D10:E10"/>
    <mergeCell ref="G10:H10"/>
    <mergeCell ref="I10:J10"/>
    <mergeCell ref="D11:E11"/>
    <mergeCell ref="G11:H11"/>
    <mergeCell ref="I11:J11"/>
    <mergeCell ref="D12:E12"/>
    <mergeCell ref="G12:H12"/>
    <mergeCell ref="I12:J12"/>
    <mergeCell ref="D13:E13"/>
    <mergeCell ref="G13:H13"/>
    <mergeCell ref="I13:J13"/>
    <mergeCell ref="D14:E14"/>
    <mergeCell ref="G14:H17"/>
    <mergeCell ref="I14:J17"/>
    <mergeCell ref="D15:E15"/>
    <mergeCell ref="D16:E16"/>
    <mergeCell ref="D17:E17"/>
    <mergeCell ref="B61:B65"/>
    <mergeCell ref="D28:J28"/>
    <mergeCell ref="D50:J50"/>
    <mergeCell ref="D29:J29"/>
    <mergeCell ref="D40:J40"/>
    <mergeCell ref="H35:J35"/>
    <mergeCell ref="H37:J37"/>
    <mergeCell ref="H46:J46"/>
    <mergeCell ref="C28:C29"/>
    <mergeCell ref="D31:F31"/>
    <mergeCell ref="D32:J32"/>
    <mergeCell ref="H33:J33"/>
    <mergeCell ref="D43:F43"/>
    <mergeCell ref="D52:F52"/>
    <mergeCell ref="D53:J53"/>
    <mergeCell ref="H54:J54"/>
    <mergeCell ref="D19:F19"/>
    <mergeCell ref="D44:J44"/>
    <mergeCell ref="H45:J45"/>
    <mergeCell ref="H55:J55"/>
    <mergeCell ref="H47:J47"/>
    <mergeCell ref="H49:J49"/>
    <mergeCell ref="H25:J25"/>
    <mergeCell ref="H26:J26"/>
    <mergeCell ref="H27:J27"/>
    <mergeCell ref="D20:J20"/>
    <mergeCell ref="H21:J21"/>
    <mergeCell ref="H22:J22"/>
    <mergeCell ref="H34:J34"/>
    <mergeCell ref="H23:J23"/>
    <mergeCell ref="H38:J38"/>
    <mergeCell ref="H39:J39"/>
    <mergeCell ref="C40:C41"/>
    <mergeCell ref="D41:J41"/>
    <mergeCell ref="D59:J59"/>
    <mergeCell ref="H56:J56"/>
    <mergeCell ref="H58:J58"/>
  </mergeCells>
  <dataValidations count="1">
    <dataValidation type="list" allowBlank="1" showInputMessage="1" showErrorMessage="1" sqref="G19 G52 G43 G31" xr:uid="{522A95B7-244E-4A16-B38A-7440A7C7D75D}">
      <formula1>$G$62:$G$63</formula1>
    </dataValidation>
  </dataValidation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D524-72E4-4FE6-90E3-82915A04BB5C}">
  <dimension ref="A1:MN631"/>
  <sheetViews>
    <sheetView topLeftCell="B1" zoomScale="80" zoomScaleNormal="80" workbookViewId="0">
      <pane xSplit="1" ySplit="4" topLeftCell="C5" activePane="bottomRight" state="frozen"/>
      <selection activeCell="B1" sqref="B1"/>
      <selection pane="topRight" activeCell="C1" sqref="C1"/>
      <selection pane="bottomLeft" activeCell="B4" sqref="B4"/>
      <selection pane="bottomRight" activeCell="E28" sqref="E28"/>
    </sheetView>
  </sheetViews>
  <sheetFormatPr defaultColWidth="9.109375" defaultRowHeight="14.4" x14ac:dyDescent="0.3"/>
  <cols>
    <col min="1" max="1" width="0" hidden="1" customWidth="1"/>
    <col min="2" max="2" width="0.6640625" customWidth="1"/>
    <col min="3" max="3" width="23" customWidth="1"/>
    <col min="4" max="4" width="13.5546875" customWidth="1"/>
    <col min="5" max="5" width="86" customWidth="1"/>
    <col min="6" max="9" width="10.33203125" customWidth="1"/>
    <col min="10" max="10" width="3.33203125" bestFit="1" customWidth="1"/>
    <col min="11" max="24" width="3.109375" style="485" customWidth="1"/>
    <col min="25" max="26" width="3.109375" style="506" customWidth="1"/>
    <col min="27" max="41" width="3.109375" style="422" customWidth="1"/>
    <col min="42" max="42" width="54.88671875" style="485" customWidth="1"/>
    <col min="43" max="43" width="57.33203125" style="485" customWidth="1"/>
    <col min="44" max="351" width="9.109375" style="485"/>
  </cols>
  <sheetData>
    <row r="1" spans="1:352" s="485" customFormat="1" ht="6" customHeight="1" x14ac:dyDescent="0.3">
      <c r="A1" s="29"/>
      <c r="B1" s="29"/>
      <c r="C1" s="27"/>
      <c r="D1" s="27"/>
      <c r="E1" s="27"/>
      <c r="F1" s="27"/>
      <c r="G1" s="27"/>
      <c r="H1" s="27"/>
      <c r="I1" s="27"/>
      <c r="J1" s="27"/>
      <c r="Y1" s="506"/>
      <c r="Z1" s="506"/>
      <c r="AA1" s="170"/>
      <c r="AB1" s="170"/>
      <c r="AC1" s="170"/>
      <c r="AD1" s="170"/>
      <c r="AE1" s="170"/>
      <c r="AF1" s="170"/>
      <c r="AG1" s="170"/>
      <c r="AH1" s="170"/>
      <c r="AI1" s="170"/>
      <c r="AJ1" s="170"/>
      <c r="AK1" s="170"/>
      <c r="AL1" s="170"/>
      <c r="AM1" s="170"/>
      <c r="AN1" s="170"/>
      <c r="AO1" s="170"/>
      <c r="MN1"/>
    </row>
    <row r="2" spans="1:352" s="485" customFormat="1" ht="17.25" customHeight="1" x14ac:dyDescent="0.55000000000000004">
      <c r="A2" s="29"/>
      <c r="B2" s="29"/>
      <c r="C2" s="51"/>
      <c r="D2" s="51"/>
      <c r="E2" s="27"/>
      <c r="F2" s="27"/>
      <c r="G2" s="27"/>
      <c r="H2" s="27"/>
      <c r="I2" s="27"/>
      <c r="J2" s="27"/>
      <c r="K2" s="726" t="s">
        <v>595</v>
      </c>
      <c r="L2" s="727"/>
      <c r="M2" s="727"/>
      <c r="N2" s="727"/>
      <c r="O2" s="727"/>
      <c r="P2" s="727"/>
      <c r="Q2" s="727"/>
      <c r="R2" s="727"/>
      <c r="S2" s="727"/>
      <c r="T2" s="727"/>
      <c r="U2" s="727"/>
      <c r="V2" s="727"/>
      <c r="W2" s="727"/>
      <c r="X2" s="728"/>
      <c r="Y2" s="724" t="s">
        <v>155</v>
      </c>
      <c r="Z2" s="724"/>
      <c r="AA2" s="724"/>
      <c r="AB2" s="724"/>
      <c r="AC2" s="724"/>
      <c r="AD2" s="724"/>
      <c r="AE2" s="724"/>
      <c r="AF2" s="724"/>
      <c r="AG2" s="724"/>
      <c r="AH2" s="724"/>
      <c r="AI2" s="724"/>
      <c r="AJ2" s="724"/>
      <c r="AK2" s="724"/>
      <c r="AL2" s="724"/>
      <c r="AM2" s="724"/>
      <c r="AN2" s="724"/>
      <c r="AO2" s="724"/>
      <c r="MN2"/>
    </row>
    <row r="3" spans="1:352" s="485" customFormat="1" ht="17.25" customHeight="1" x14ac:dyDescent="0.3">
      <c r="A3" s="29"/>
      <c r="B3" s="29"/>
      <c r="C3" s="729" t="s">
        <v>338</v>
      </c>
      <c r="D3" s="730" t="s">
        <v>880</v>
      </c>
      <c r="E3" s="730" t="s">
        <v>154</v>
      </c>
      <c r="F3" s="729" t="s">
        <v>16</v>
      </c>
      <c r="G3" s="729" t="s">
        <v>17</v>
      </c>
      <c r="H3" s="729" t="s">
        <v>1019</v>
      </c>
      <c r="I3" s="729" t="s">
        <v>1020</v>
      </c>
      <c r="J3" s="734" t="s">
        <v>23</v>
      </c>
      <c r="K3" s="731" t="s">
        <v>156</v>
      </c>
      <c r="L3" s="731" t="s">
        <v>157</v>
      </c>
      <c r="M3" s="731" t="s">
        <v>1267</v>
      </c>
      <c r="N3" s="732" t="s">
        <v>881</v>
      </c>
      <c r="O3" s="732"/>
      <c r="P3" s="732"/>
      <c r="Q3" s="732"/>
      <c r="R3" s="732"/>
      <c r="S3" s="732"/>
      <c r="T3" s="733" t="s">
        <v>882</v>
      </c>
      <c r="U3" s="733"/>
      <c r="V3" s="733"/>
      <c r="W3" s="733"/>
      <c r="X3" s="731" t="s">
        <v>1015</v>
      </c>
      <c r="Y3" s="722" t="s">
        <v>358</v>
      </c>
      <c r="Z3" s="723" t="s">
        <v>359</v>
      </c>
      <c r="AA3" s="722" t="s">
        <v>360</v>
      </c>
      <c r="AB3" s="722" t="s">
        <v>361</v>
      </c>
      <c r="AC3" s="722" t="s">
        <v>362</v>
      </c>
      <c r="AD3" s="722" t="s">
        <v>363</v>
      </c>
      <c r="AE3" s="722" t="s">
        <v>364</v>
      </c>
      <c r="AF3" s="723" t="s">
        <v>365</v>
      </c>
      <c r="AG3" s="722" t="s">
        <v>366</v>
      </c>
      <c r="AH3" s="722" t="s">
        <v>367</v>
      </c>
      <c r="AI3" s="723" t="s">
        <v>405</v>
      </c>
      <c r="AJ3" s="722" t="s">
        <v>406</v>
      </c>
      <c r="AK3" s="723" t="s">
        <v>407</v>
      </c>
      <c r="AL3" s="722" t="s">
        <v>408</v>
      </c>
      <c r="AM3" s="723" t="s">
        <v>409</v>
      </c>
      <c r="AN3" s="722" t="s">
        <v>410</v>
      </c>
      <c r="AO3" s="723" t="s">
        <v>411</v>
      </c>
      <c r="AP3" s="725" t="s">
        <v>24</v>
      </c>
      <c r="MN3"/>
    </row>
    <row r="4" spans="1:352" s="485" customFormat="1" ht="116.25" customHeight="1" x14ac:dyDescent="0.3">
      <c r="C4" s="729"/>
      <c r="D4" s="730"/>
      <c r="E4" s="730"/>
      <c r="F4" s="729"/>
      <c r="G4" s="729"/>
      <c r="H4" s="729"/>
      <c r="I4" s="729"/>
      <c r="J4" s="734"/>
      <c r="K4" s="731"/>
      <c r="L4" s="731"/>
      <c r="M4" s="731"/>
      <c r="N4" s="548" t="s">
        <v>158</v>
      </c>
      <c r="O4" s="548" t="s">
        <v>1070</v>
      </c>
      <c r="P4" s="548" t="s">
        <v>159</v>
      </c>
      <c r="Q4" s="548" t="s">
        <v>160</v>
      </c>
      <c r="R4" s="548" t="s">
        <v>161</v>
      </c>
      <c r="S4" s="548" t="s">
        <v>162</v>
      </c>
      <c r="T4" s="548" t="s">
        <v>951</v>
      </c>
      <c r="U4" s="548" t="s">
        <v>950</v>
      </c>
      <c r="V4" s="548" t="s">
        <v>949</v>
      </c>
      <c r="W4" s="549" t="s">
        <v>948</v>
      </c>
      <c r="X4" s="731"/>
      <c r="Y4" s="722"/>
      <c r="Z4" s="723"/>
      <c r="AA4" s="722"/>
      <c r="AB4" s="722"/>
      <c r="AC4" s="722"/>
      <c r="AD4" s="722"/>
      <c r="AE4" s="722"/>
      <c r="AF4" s="723"/>
      <c r="AG4" s="722"/>
      <c r="AH4" s="722"/>
      <c r="AI4" s="723"/>
      <c r="AJ4" s="722"/>
      <c r="AK4" s="723"/>
      <c r="AL4" s="722"/>
      <c r="AM4" s="723"/>
      <c r="AN4" s="722"/>
      <c r="AO4" s="723"/>
      <c r="AP4" s="725"/>
      <c r="MN4"/>
    </row>
    <row r="5" spans="1:352" s="30" customFormat="1" x14ac:dyDescent="0.3">
      <c r="C5" s="286" t="s">
        <v>495</v>
      </c>
      <c r="D5" s="496" t="s">
        <v>36</v>
      </c>
      <c r="E5" s="197" t="s">
        <v>493</v>
      </c>
      <c r="F5" s="498" t="s">
        <v>15</v>
      </c>
      <c r="G5" s="498" t="s">
        <v>15</v>
      </c>
      <c r="H5" s="498" t="s">
        <v>15</v>
      </c>
      <c r="I5" s="498" t="s">
        <v>15</v>
      </c>
      <c r="J5" s="498" t="s">
        <v>7</v>
      </c>
      <c r="K5" s="319" t="s">
        <v>25</v>
      </c>
      <c r="L5" s="319"/>
      <c r="M5" s="319"/>
      <c r="N5" s="319"/>
      <c r="O5" s="319"/>
      <c r="P5" s="319"/>
      <c r="Q5" s="319"/>
      <c r="R5" s="319"/>
      <c r="S5" s="319"/>
      <c r="T5" s="319"/>
      <c r="U5" s="319"/>
      <c r="V5" s="319"/>
      <c r="W5" s="319"/>
      <c r="X5" s="319"/>
      <c r="Y5" s="319" t="s">
        <v>25</v>
      </c>
      <c r="Z5" s="319" t="s">
        <v>25</v>
      </c>
      <c r="AA5" s="319" t="s">
        <v>25</v>
      </c>
      <c r="AB5" s="319" t="s">
        <v>25</v>
      </c>
      <c r="AC5" s="319" t="s">
        <v>25</v>
      </c>
      <c r="AD5" s="319"/>
      <c r="AE5" s="319"/>
      <c r="AF5" s="319" t="s">
        <v>25</v>
      </c>
      <c r="AG5" s="319" t="s">
        <v>25</v>
      </c>
      <c r="AH5" s="319" t="s">
        <v>25</v>
      </c>
      <c r="AI5" s="319" t="s">
        <v>25</v>
      </c>
      <c r="AJ5" s="319" t="s">
        <v>25</v>
      </c>
      <c r="AK5" s="319" t="s">
        <v>25</v>
      </c>
      <c r="AL5" s="319" t="s">
        <v>25</v>
      </c>
      <c r="AM5" s="319" t="s">
        <v>25</v>
      </c>
      <c r="AN5" s="319"/>
      <c r="AO5" s="319"/>
      <c r="AP5" s="550"/>
    </row>
    <row r="6" spans="1:352" s="30" customFormat="1" x14ac:dyDescent="0.3">
      <c r="C6" s="286" t="s">
        <v>1615</v>
      </c>
      <c r="D6" s="496" t="s">
        <v>36</v>
      </c>
      <c r="E6" s="197" t="s">
        <v>1641</v>
      </c>
      <c r="F6" s="498" t="s">
        <v>15</v>
      </c>
      <c r="G6" s="498" t="s">
        <v>15</v>
      </c>
      <c r="H6" s="498" t="s">
        <v>15</v>
      </c>
      <c r="I6" s="498" t="s">
        <v>15</v>
      </c>
      <c r="J6" s="498" t="s">
        <v>7</v>
      </c>
      <c r="K6" s="319" t="s">
        <v>25</v>
      </c>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550"/>
    </row>
    <row r="7" spans="1:352" s="30" customFormat="1" x14ac:dyDescent="0.3">
      <c r="C7" s="286" t="s">
        <v>496</v>
      </c>
      <c r="D7" s="496" t="s">
        <v>36</v>
      </c>
      <c r="E7" s="197" t="s">
        <v>629</v>
      </c>
      <c r="F7" s="498" t="s">
        <v>15</v>
      </c>
      <c r="G7" s="498" t="s">
        <v>15</v>
      </c>
      <c r="H7" s="498" t="s">
        <v>15</v>
      </c>
      <c r="I7" s="498" t="s">
        <v>15</v>
      </c>
      <c r="J7" s="498" t="s">
        <v>7</v>
      </c>
      <c r="K7" s="319" t="s">
        <v>25</v>
      </c>
      <c r="L7" s="319"/>
      <c r="M7" s="319"/>
      <c r="N7" s="319"/>
      <c r="O7" s="319"/>
      <c r="P7" s="319"/>
      <c r="Q7" s="319"/>
      <c r="R7" s="319"/>
      <c r="S7" s="319"/>
      <c r="T7" s="319"/>
      <c r="U7" s="319"/>
      <c r="V7" s="319"/>
      <c r="W7" s="319"/>
      <c r="X7" s="319"/>
      <c r="Y7" s="319" t="s">
        <v>25</v>
      </c>
      <c r="Z7" s="319" t="s">
        <v>25</v>
      </c>
      <c r="AA7" s="319" t="s">
        <v>25</v>
      </c>
      <c r="AB7" s="319" t="s">
        <v>25</v>
      </c>
      <c r="AC7" s="319" t="s">
        <v>25</v>
      </c>
      <c r="AD7" s="319"/>
      <c r="AE7" s="319"/>
      <c r="AF7" s="319" t="s">
        <v>25</v>
      </c>
      <c r="AG7" s="319" t="s">
        <v>25</v>
      </c>
      <c r="AH7" s="319" t="s">
        <v>25</v>
      </c>
      <c r="AI7" s="319" t="s">
        <v>25</v>
      </c>
      <c r="AJ7" s="319" t="s">
        <v>25</v>
      </c>
      <c r="AK7" s="319" t="s">
        <v>25</v>
      </c>
      <c r="AL7" s="319" t="s">
        <v>25</v>
      </c>
      <c r="AM7" s="319" t="s">
        <v>25</v>
      </c>
      <c r="AN7" s="319"/>
      <c r="AO7" s="319"/>
      <c r="AP7" s="550"/>
    </row>
    <row r="8" spans="1:352" s="30" customFormat="1" x14ac:dyDescent="0.3">
      <c r="C8" s="286" t="s">
        <v>1616</v>
      </c>
      <c r="D8" s="496" t="s">
        <v>36</v>
      </c>
      <c r="E8" s="197" t="s">
        <v>1642</v>
      </c>
      <c r="F8" s="498" t="s">
        <v>15</v>
      </c>
      <c r="G8" s="498" t="s">
        <v>15</v>
      </c>
      <c r="H8" s="498" t="s">
        <v>15</v>
      </c>
      <c r="I8" s="498" t="s">
        <v>15</v>
      </c>
      <c r="J8" s="498" t="s">
        <v>7</v>
      </c>
      <c r="K8" s="319" t="s">
        <v>25</v>
      </c>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550"/>
    </row>
    <row r="9" spans="1:352" s="30" customFormat="1" x14ac:dyDescent="0.3">
      <c r="C9" s="286" t="s">
        <v>497</v>
      </c>
      <c r="D9" s="496" t="s">
        <v>36</v>
      </c>
      <c r="E9" s="197" t="s">
        <v>628</v>
      </c>
      <c r="F9" s="498" t="s">
        <v>15</v>
      </c>
      <c r="G9" s="498" t="s">
        <v>15</v>
      </c>
      <c r="H9" s="498" t="s">
        <v>15</v>
      </c>
      <c r="I9" s="498" t="s">
        <v>15</v>
      </c>
      <c r="J9" s="498" t="s">
        <v>7</v>
      </c>
      <c r="K9" s="319" t="s">
        <v>25</v>
      </c>
      <c r="L9" s="319"/>
      <c r="M9" s="319"/>
      <c r="N9" s="319"/>
      <c r="O9" s="319"/>
      <c r="P9" s="319"/>
      <c r="Q9" s="319"/>
      <c r="R9" s="319"/>
      <c r="S9" s="319"/>
      <c r="T9" s="319"/>
      <c r="U9" s="319"/>
      <c r="V9" s="319"/>
      <c r="W9" s="319"/>
      <c r="X9" s="319"/>
      <c r="Y9" s="319" t="s">
        <v>25</v>
      </c>
      <c r="Z9" s="319" t="s">
        <v>25</v>
      </c>
      <c r="AA9" s="319" t="s">
        <v>25</v>
      </c>
      <c r="AB9" s="319" t="s">
        <v>25</v>
      </c>
      <c r="AC9" s="319" t="s">
        <v>25</v>
      </c>
      <c r="AD9" s="319"/>
      <c r="AE9" s="319"/>
      <c r="AF9" s="319" t="s">
        <v>25</v>
      </c>
      <c r="AG9" s="319" t="s">
        <v>25</v>
      </c>
      <c r="AH9" s="319" t="s">
        <v>25</v>
      </c>
      <c r="AI9" s="319" t="s">
        <v>25</v>
      </c>
      <c r="AJ9" s="319" t="s">
        <v>25</v>
      </c>
      <c r="AK9" s="319" t="s">
        <v>25</v>
      </c>
      <c r="AL9" s="319" t="s">
        <v>25</v>
      </c>
      <c r="AM9" s="319" t="s">
        <v>25</v>
      </c>
      <c r="AN9" s="319"/>
      <c r="AO9" s="319"/>
      <c r="AP9" s="550"/>
    </row>
    <row r="10" spans="1:352" s="30" customFormat="1" x14ac:dyDescent="0.3">
      <c r="C10" s="286" t="s">
        <v>1617</v>
      </c>
      <c r="D10" s="496" t="s">
        <v>36</v>
      </c>
      <c r="E10" s="197" t="s">
        <v>1643</v>
      </c>
      <c r="F10" s="498" t="s">
        <v>15</v>
      </c>
      <c r="G10" s="498" t="s">
        <v>15</v>
      </c>
      <c r="H10" s="498" t="s">
        <v>15</v>
      </c>
      <c r="I10" s="498" t="s">
        <v>15</v>
      </c>
      <c r="J10" s="498" t="s">
        <v>7</v>
      </c>
      <c r="K10" s="319" t="s">
        <v>25</v>
      </c>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550"/>
    </row>
    <row r="11" spans="1:352" s="30" customFormat="1" x14ac:dyDescent="0.3">
      <c r="C11" s="286" t="s">
        <v>38</v>
      </c>
      <c r="D11" s="496" t="s">
        <v>0</v>
      </c>
      <c r="E11" s="197" t="s">
        <v>725</v>
      </c>
      <c r="F11" s="498" t="s">
        <v>15</v>
      </c>
      <c r="G11" s="498" t="s">
        <v>15</v>
      </c>
      <c r="H11" s="498" t="s">
        <v>15</v>
      </c>
      <c r="I11" s="498" t="s">
        <v>15</v>
      </c>
      <c r="J11" s="498" t="s">
        <v>7</v>
      </c>
      <c r="K11" s="319" t="s">
        <v>25</v>
      </c>
      <c r="L11" s="319"/>
      <c r="M11" s="319"/>
      <c r="N11" s="319"/>
      <c r="O11" s="319"/>
      <c r="P11" s="319"/>
      <c r="Q11" s="319"/>
      <c r="R11" s="319"/>
      <c r="S11" s="319"/>
      <c r="T11" s="319"/>
      <c r="U11" s="319"/>
      <c r="V11" s="319"/>
      <c r="W11" s="319"/>
      <c r="X11" s="319"/>
      <c r="Y11" s="319" t="s">
        <v>25</v>
      </c>
      <c r="Z11" s="319" t="s">
        <v>25</v>
      </c>
      <c r="AA11" s="319"/>
      <c r="AB11" s="319"/>
      <c r="AC11" s="319"/>
      <c r="AD11" s="319"/>
      <c r="AE11" s="319"/>
      <c r="AF11" s="319"/>
      <c r="AG11" s="319"/>
      <c r="AH11" s="319"/>
      <c r="AI11" s="319"/>
      <c r="AJ11" s="319"/>
      <c r="AK11" s="319"/>
      <c r="AL11" s="319"/>
      <c r="AM11" s="319"/>
      <c r="AN11" s="319"/>
      <c r="AO11" s="319"/>
      <c r="AP11" s="550"/>
    </row>
    <row r="12" spans="1:352" s="30" customFormat="1" x14ac:dyDescent="0.3">
      <c r="C12" s="286" t="s">
        <v>39</v>
      </c>
      <c r="D12" s="496" t="s">
        <v>0</v>
      </c>
      <c r="E12" s="197" t="s">
        <v>724</v>
      </c>
      <c r="F12" s="498" t="s">
        <v>15</v>
      </c>
      <c r="G12" s="498" t="s">
        <v>15</v>
      </c>
      <c r="H12" s="498" t="s">
        <v>15</v>
      </c>
      <c r="I12" s="498" t="s">
        <v>15</v>
      </c>
      <c r="J12" s="498" t="s">
        <v>7</v>
      </c>
      <c r="K12" s="319" t="s">
        <v>25</v>
      </c>
      <c r="L12" s="319"/>
      <c r="M12" s="319"/>
      <c r="N12" s="319"/>
      <c r="O12" s="319"/>
      <c r="P12" s="319"/>
      <c r="Q12" s="319"/>
      <c r="R12" s="319"/>
      <c r="S12" s="319"/>
      <c r="T12" s="319"/>
      <c r="U12" s="319"/>
      <c r="V12" s="319"/>
      <c r="W12" s="319"/>
      <c r="X12" s="319"/>
      <c r="Y12" s="319" t="s">
        <v>25</v>
      </c>
      <c r="Z12" s="319" t="s">
        <v>25</v>
      </c>
      <c r="AA12" s="319"/>
      <c r="AB12" s="319"/>
      <c r="AC12" s="319"/>
      <c r="AD12" s="319"/>
      <c r="AE12" s="319"/>
      <c r="AF12" s="319"/>
      <c r="AG12" s="319"/>
      <c r="AH12" s="319"/>
      <c r="AI12" s="319"/>
      <c r="AJ12" s="319"/>
      <c r="AK12" s="319"/>
      <c r="AL12" s="319"/>
      <c r="AM12" s="319"/>
      <c r="AN12" s="319"/>
      <c r="AO12" s="319"/>
      <c r="AP12" s="550"/>
    </row>
    <row r="13" spans="1:352" s="30" customFormat="1" x14ac:dyDescent="0.3">
      <c r="C13" s="286" t="s">
        <v>40</v>
      </c>
      <c r="D13" s="547" t="s">
        <v>31</v>
      </c>
      <c r="E13" s="197" t="s">
        <v>37</v>
      </c>
      <c r="F13" s="498" t="s">
        <v>15</v>
      </c>
      <c r="G13" s="498" t="s">
        <v>15</v>
      </c>
      <c r="H13" s="498" t="s">
        <v>15</v>
      </c>
      <c r="I13" s="498" t="s">
        <v>15</v>
      </c>
      <c r="J13" s="498" t="s">
        <v>28</v>
      </c>
      <c r="K13" s="319" t="s">
        <v>25</v>
      </c>
      <c r="L13" s="319"/>
      <c r="M13" s="319"/>
      <c r="N13" s="319"/>
      <c r="O13" s="319"/>
      <c r="P13" s="319"/>
      <c r="Q13" s="319"/>
      <c r="R13" s="319"/>
      <c r="S13" s="319"/>
      <c r="T13" s="319"/>
      <c r="U13" s="319"/>
      <c r="V13" s="319"/>
      <c r="W13" s="319"/>
      <c r="X13" s="319"/>
      <c r="Y13" s="319" t="s">
        <v>25</v>
      </c>
      <c r="Z13" s="319" t="s">
        <v>25</v>
      </c>
      <c r="AA13" s="319"/>
      <c r="AB13" s="319"/>
      <c r="AC13" s="319"/>
      <c r="AD13" s="319"/>
      <c r="AE13" s="319"/>
      <c r="AF13" s="319"/>
      <c r="AG13" s="319"/>
      <c r="AH13" s="319"/>
      <c r="AI13" s="319"/>
      <c r="AJ13" s="319"/>
      <c r="AK13" s="319"/>
      <c r="AL13" s="319"/>
      <c r="AM13" s="319"/>
      <c r="AN13" s="319"/>
      <c r="AO13" s="319"/>
      <c r="AP13" s="550"/>
    </row>
    <row r="14" spans="1:352" s="30" customFormat="1" x14ac:dyDescent="0.3">
      <c r="C14" s="286" t="s">
        <v>44</v>
      </c>
      <c r="D14" s="547" t="s">
        <v>1</v>
      </c>
      <c r="E14" s="197" t="s">
        <v>42</v>
      </c>
      <c r="F14" s="498" t="s">
        <v>15</v>
      </c>
      <c r="G14" s="197" t="s">
        <v>21</v>
      </c>
      <c r="H14" s="498" t="s">
        <v>15</v>
      </c>
      <c r="I14" s="197" t="s">
        <v>21</v>
      </c>
      <c r="J14" s="498" t="s">
        <v>7</v>
      </c>
      <c r="K14" s="319" t="s">
        <v>25</v>
      </c>
      <c r="L14" s="319"/>
      <c r="M14" s="319"/>
      <c r="N14" s="319"/>
      <c r="O14" s="319"/>
      <c r="P14" s="319"/>
      <c r="Q14" s="319"/>
      <c r="R14" s="319"/>
      <c r="S14" s="319"/>
      <c r="T14" s="319"/>
      <c r="U14" s="319"/>
      <c r="V14" s="319"/>
      <c r="W14" s="319"/>
      <c r="X14" s="319"/>
      <c r="Y14" s="319" t="s">
        <v>25</v>
      </c>
      <c r="Z14" s="319"/>
      <c r="AA14" s="319"/>
      <c r="AB14" s="319"/>
      <c r="AC14" s="319"/>
      <c r="AD14" s="319"/>
      <c r="AE14" s="319"/>
      <c r="AF14" s="319"/>
      <c r="AG14" s="319"/>
      <c r="AH14" s="319"/>
      <c r="AI14" s="319"/>
      <c r="AJ14" s="319"/>
      <c r="AK14" s="319"/>
      <c r="AL14" s="319"/>
      <c r="AM14" s="319"/>
      <c r="AN14" s="319"/>
      <c r="AO14" s="319"/>
      <c r="AP14" s="550"/>
    </row>
    <row r="15" spans="1:352" s="30" customFormat="1" x14ac:dyDescent="0.3">
      <c r="C15" s="286" t="s">
        <v>45</v>
      </c>
      <c r="D15" s="547" t="s">
        <v>32</v>
      </c>
      <c r="E15" s="197" t="s">
        <v>42</v>
      </c>
      <c r="F15" s="197" t="s">
        <v>21</v>
      </c>
      <c r="G15" s="498" t="s">
        <v>15</v>
      </c>
      <c r="H15" s="197" t="s">
        <v>21</v>
      </c>
      <c r="I15" s="498" t="s">
        <v>15</v>
      </c>
      <c r="J15" s="498" t="s">
        <v>7</v>
      </c>
      <c r="K15" s="319" t="s">
        <v>25</v>
      </c>
      <c r="L15" s="319"/>
      <c r="M15" s="319"/>
      <c r="N15" s="319"/>
      <c r="O15" s="319"/>
      <c r="P15" s="319"/>
      <c r="Q15" s="319"/>
      <c r="R15" s="319"/>
      <c r="S15" s="319"/>
      <c r="T15" s="319"/>
      <c r="U15" s="319"/>
      <c r="V15" s="319"/>
      <c r="W15" s="319"/>
      <c r="X15" s="319"/>
      <c r="Y15" s="319"/>
      <c r="Z15" s="319" t="s">
        <v>25</v>
      </c>
      <c r="AA15" s="319"/>
      <c r="AB15" s="319"/>
      <c r="AC15" s="319"/>
      <c r="AD15" s="319"/>
      <c r="AE15" s="319"/>
      <c r="AF15" s="319"/>
      <c r="AG15" s="319"/>
      <c r="AH15" s="319"/>
      <c r="AI15" s="319"/>
      <c r="AJ15" s="319"/>
      <c r="AK15" s="319"/>
      <c r="AL15" s="319"/>
      <c r="AM15" s="319"/>
      <c r="AN15" s="319"/>
      <c r="AO15" s="319"/>
      <c r="AP15" s="550"/>
    </row>
    <row r="16" spans="1:352" s="30" customFormat="1" x14ac:dyDescent="0.3">
      <c r="C16" s="497" t="s">
        <v>46</v>
      </c>
      <c r="D16" s="496" t="s">
        <v>33</v>
      </c>
      <c r="E16" s="197" t="s">
        <v>1266</v>
      </c>
      <c r="F16" s="498" t="s">
        <v>15</v>
      </c>
      <c r="G16" s="498" t="s">
        <v>15</v>
      </c>
      <c r="H16" s="498" t="s">
        <v>15</v>
      </c>
      <c r="I16" s="498" t="s">
        <v>15</v>
      </c>
      <c r="J16" s="498" t="s">
        <v>722</v>
      </c>
      <c r="K16" s="319" t="s">
        <v>25</v>
      </c>
      <c r="L16" s="319"/>
      <c r="M16" s="319"/>
      <c r="N16" s="319"/>
      <c r="O16" s="319"/>
      <c r="P16" s="319"/>
      <c r="Q16" s="319"/>
      <c r="R16" s="319"/>
      <c r="S16" s="319"/>
      <c r="T16" s="319"/>
      <c r="U16" s="319"/>
      <c r="V16" s="319"/>
      <c r="W16" s="319"/>
      <c r="X16" s="319"/>
      <c r="Y16" s="319" t="s">
        <v>25</v>
      </c>
      <c r="Z16" s="319" t="s">
        <v>25</v>
      </c>
      <c r="AA16" s="319"/>
      <c r="AB16" s="319"/>
      <c r="AC16" s="319"/>
      <c r="AD16" s="319"/>
      <c r="AE16" s="319"/>
      <c r="AF16" s="319"/>
      <c r="AG16" s="319"/>
      <c r="AH16" s="319"/>
      <c r="AI16" s="319"/>
      <c r="AJ16" s="319"/>
      <c r="AK16" s="319"/>
      <c r="AL16" s="319"/>
      <c r="AM16" s="319"/>
      <c r="AN16" s="319"/>
      <c r="AO16" s="319"/>
      <c r="AP16" s="550"/>
    </row>
    <row r="17" spans="3:42" s="30" customFormat="1" x14ac:dyDescent="0.3">
      <c r="C17" s="497" t="s">
        <v>48</v>
      </c>
      <c r="D17" s="496" t="s">
        <v>33</v>
      </c>
      <c r="E17" s="197" t="s">
        <v>1265</v>
      </c>
      <c r="F17" s="498" t="s">
        <v>15</v>
      </c>
      <c r="G17" s="498" t="s">
        <v>15</v>
      </c>
      <c r="H17" s="498" t="s">
        <v>15</v>
      </c>
      <c r="I17" s="498" t="s">
        <v>15</v>
      </c>
      <c r="J17" s="498" t="s">
        <v>722</v>
      </c>
      <c r="K17" s="319" t="s">
        <v>25</v>
      </c>
      <c r="L17" s="319"/>
      <c r="M17" s="319"/>
      <c r="N17" s="319"/>
      <c r="O17" s="319"/>
      <c r="P17" s="319"/>
      <c r="Q17" s="319"/>
      <c r="R17" s="319"/>
      <c r="S17" s="319"/>
      <c r="T17" s="319"/>
      <c r="U17" s="319"/>
      <c r="V17" s="319"/>
      <c r="W17" s="319"/>
      <c r="X17" s="319"/>
      <c r="Y17" s="319" t="s">
        <v>25</v>
      </c>
      <c r="Z17" s="319" t="s">
        <v>25</v>
      </c>
      <c r="AA17" s="319"/>
      <c r="AB17" s="319"/>
      <c r="AC17" s="319"/>
      <c r="AD17" s="319"/>
      <c r="AE17" s="319"/>
      <c r="AF17" s="319"/>
      <c r="AG17" s="319"/>
      <c r="AH17" s="319"/>
      <c r="AI17" s="319"/>
      <c r="AJ17" s="319"/>
      <c r="AK17" s="319"/>
      <c r="AL17" s="319"/>
      <c r="AM17" s="319"/>
      <c r="AN17" s="319"/>
      <c r="AO17" s="319"/>
      <c r="AP17" s="550"/>
    </row>
    <row r="18" spans="3:42" s="30" customFormat="1" x14ac:dyDescent="0.3">
      <c r="C18" s="497" t="s">
        <v>50</v>
      </c>
      <c r="D18" s="496" t="s">
        <v>33</v>
      </c>
      <c r="E18" s="197" t="s">
        <v>1264</v>
      </c>
      <c r="F18" s="498" t="s">
        <v>15</v>
      </c>
      <c r="G18" s="498" t="s">
        <v>15</v>
      </c>
      <c r="H18" s="498" t="s">
        <v>15</v>
      </c>
      <c r="I18" s="498" t="s">
        <v>15</v>
      </c>
      <c r="J18" s="498" t="s">
        <v>722</v>
      </c>
      <c r="K18" s="319" t="s">
        <v>25</v>
      </c>
      <c r="L18" s="319"/>
      <c r="M18" s="319"/>
      <c r="N18" s="319"/>
      <c r="O18" s="319"/>
      <c r="P18" s="319"/>
      <c r="Q18" s="319"/>
      <c r="R18" s="319"/>
      <c r="S18" s="319"/>
      <c r="T18" s="319"/>
      <c r="U18" s="319"/>
      <c r="V18" s="319"/>
      <c r="W18" s="319"/>
      <c r="X18" s="319"/>
      <c r="Y18" s="319" t="s">
        <v>25</v>
      </c>
      <c r="Z18" s="319" t="s">
        <v>25</v>
      </c>
      <c r="AA18" s="319"/>
      <c r="AB18" s="319"/>
      <c r="AC18" s="398"/>
      <c r="AD18" s="319"/>
      <c r="AE18" s="319"/>
      <c r="AF18" s="319"/>
      <c r="AG18" s="398"/>
      <c r="AH18" s="398" t="s">
        <v>9</v>
      </c>
      <c r="AI18" s="398"/>
      <c r="AJ18" s="398"/>
      <c r="AK18" s="398"/>
      <c r="AL18" s="398"/>
      <c r="AM18" s="398"/>
      <c r="AN18" s="398"/>
      <c r="AO18" s="319"/>
      <c r="AP18" s="550"/>
    </row>
    <row r="19" spans="3:42" s="30" customFormat="1" x14ac:dyDescent="0.3">
      <c r="C19" s="497" t="s">
        <v>726</v>
      </c>
      <c r="D19" s="547" t="s">
        <v>34</v>
      </c>
      <c r="E19" s="311" t="s">
        <v>1284</v>
      </c>
      <c r="F19" s="498" t="s">
        <v>15</v>
      </c>
      <c r="G19" s="498" t="s">
        <v>15</v>
      </c>
      <c r="H19" s="498" t="s">
        <v>15</v>
      </c>
      <c r="I19" s="498" t="s">
        <v>15</v>
      </c>
      <c r="J19" s="498" t="s">
        <v>7</v>
      </c>
      <c r="K19" s="319" t="s">
        <v>25</v>
      </c>
      <c r="L19" s="319"/>
      <c r="M19" s="319"/>
      <c r="N19" s="319"/>
      <c r="O19" s="319"/>
      <c r="P19" s="319"/>
      <c r="Q19" s="319"/>
      <c r="R19" s="319"/>
      <c r="S19" s="319"/>
      <c r="T19" s="319"/>
      <c r="U19" s="319"/>
      <c r="V19" s="319"/>
      <c r="W19" s="319"/>
      <c r="X19" s="319"/>
      <c r="Y19" s="319" t="s">
        <v>25</v>
      </c>
      <c r="Z19" s="319" t="s">
        <v>25</v>
      </c>
      <c r="AA19" s="319"/>
      <c r="AB19" s="319"/>
      <c r="AC19" s="398"/>
      <c r="AD19" s="319"/>
      <c r="AE19" s="319"/>
      <c r="AF19" s="319"/>
      <c r="AG19" s="398"/>
      <c r="AH19" s="398"/>
      <c r="AI19" s="398"/>
      <c r="AJ19" s="398"/>
      <c r="AK19" s="398"/>
      <c r="AL19" s="398"/>
      <c r="AM19" s="398"/>
      <c r="AN19" s="398"/>
      <c r="AO19" s="319"/>
      <c r="AP19" s="550"/>
    </row>
    <row r="20" spans="3:42" s="30" customFormat="1" x14ac:dyDescent="0.3">
      <c r="C20" s="497" t="s">
        <v>727</v>
      </c>
      <c r="D20" s="547" t="s">
        <v>34</v>
      </c>
      <c r="E20" s="311" t="s">
        <v>1286</v>
      </c>
      <c r="F20" s="498" t="s">
        <v>15</v>
      </c>
      <c r="G20" s="498" t="s">
        <v>15</v>
      </c>
      <c r="H20" s="498" t="s">
        <v>15</v>
      </c>
      <c r="I20" s="498" t="s">
        <v>15</v>
      </c>
      <c r="J20" s="498" t="s">
        <v>7</v>
      </c>
      <c r="K20" s="319" t="s">
        <v>25</v>
      </c>
      <c r="L20" s="319"/>
      <c r="M20" s="319"/>
      <c r="N20" s="319"/>
      <c r="O20" s="319"/>
      <c r="P20" s="319"/>
      <c r="Q20" s="319"/>
      <c r="R20" s="319"/>
      <c r="S20" s="319"/>
      <c r="T20" s="319"/>
      <c r="U20" s="319"/>
      <c r="V20" s="319"/>
      <c r="W20" s="319"/>
      <c r="X20" s="319"/>
      <c r="Y20" s="319" t="s">
        <v>25</v>
      </c>
      <c r="Z20" s="319" t="s">
        <v>25</v>
      </c>
      <c r="AA20" s="319"/>
      <c r="AB20" s="319"/>
      <c r="AC20" s="398"/>
      <c r="AD20" s="319"/>
      <c r="AE20" s="319"/>
      <c r="AF20" s="319"/>
      <c r="AG20" s="398"/>
      <c r="AH20" s="398"/>
      <c r="AI20" s="398"/>
      <c r="AJ20" s="398"/>
      <c r="AK20" s="398"/>
      <c r="AL20" s="398"/>
      <c r="AM20" s="398"/>
      <c r="AN20" s="398"/>
      <c r="AO20" s="319"/>
      <c r="AP20" s="550"/>
    </row>
    <row r="21" spans="3:42" s="30" customFormat="1" x14ac:dyDescent="0.3">
      <c r="C21" s="497" t="s">
        <v>1107</v>
      </c>
      <c r="D21" s="496" t="s">
        <v>47</v>
      </c>
      <c r="E21" s="197" t="s">
        <v>728</v>
      </c>
      <c r="F21" s="498" t="s">
        <v>15</v>
      </c>
      <c r="G21" s="498" t="s">
        <v>15</v>
      </c>
      <c r="H21" s="498" t="s">
        <v>15</v>
      </c>
      <c r="I21" s="498" t="s">
        <v>15</v>
      </c>
      <c r="J21" s="498" t="s">
        <v>7</v>
      </c>
      <c r="K21" s="319" t="s">
        <v>25</v>
      </c>
      <c r="L21" s="319"/>
      <c r="M21" s="319"/>
      <c r="N21" s="319"/>
      <c r="O21" s="319"/>
      <c r="P21" s="319" t="s">
        <v>9</v>
      </c>
      <c r="Q21" s="319"/>
      <c r="R21" s="319"/>
      <c r="S21" s="319"/>
      <c r="T21" s="319"/>
      <c r="U21" s="319"/>
      <c r="V21" s="319"/>
      <c r="W21" s="319"/>
      <c r="X21" s="319"/>
      <c r="Y21" s="319" t="s">
        <v>25</v>
      </c>
      <c r="Z21" s="319" t="s">
        <v>25</v>
      </c>
      <c r="AA21" s="319"/>
      <c r="AB21" s="319"/>
      <c r="AC21" s="319"/>
      <c r="AD21" s="319"/>
      <c r="AE21" s="319"/>
      <c r="AF21" s="319" t="s">
        <v>25</v>
      </c>
      <c r="AG21" s="319"/>
      <c r="AH21" s="319"/>
      <c r="AI21" s="319"/>
      <c r="AJ21" s="319"/>
      <c r="AK21" s="319"/>
      <c r="AL21" s="319"/>
      <c r="AM21" s="319"/>
      <c r="AN21" s="319"/>
      <c r="AO21" s="319"/>
      <c r="AP21" s="550"/>
    </row>
    <row r="22" spans="3:42" s="30" customFormat="1" x14ac:dyDescent="0.3">
      <c r="C22" s="486" t="s">
        <v>1569</v>
      </c>
      <c r="D22" s="496" t="s">
        <v>1481</v>
      </c>
      <c r="E22" s="47" t="s">
        <v>1570</v>
      </c>
      <c r="F22" s="641" t="s">
        <v>15</v>
      </c>
      <c r="G22" s="641" t="s">
        <v>15</v>
      </c>
      <c r="H22" s="641" t="s">
        <v>15</v>
      </c>
      <c r="I22" s="641" t="s">
        <v>15</v>
      </c>
      <c r="J22" s="641" t="s">
        <v>28</v>
      </c>
      <c r="K22" s="319" t="s">
        <v>25</v>
      </c>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550"/>
    </row>
    <row r="23" spans="3:42" s="30" customFormat="1" x14ac:dyDescent="0.3">
      <c r="C23" s="497" t="s">
        <v>1186</v>
      </c>
      <c r="D23" s="547" t="s">
        <v>35</v>
      </c>
      <c r="E23" s="197" t="s">
        <v>1392</v>
      </c>
      <c r="F23" s="498" t="s">
        <v>15</v>
      </c>
      <c r="G23" s="498" t="s">
        <v>15</v>
      </c>
      <c r="H23" s="498" t="s">
        <v>15</v>
      </c>
      <c r="I23" s="498" t="s">
        <v>15</v>
      </c>
      <c r="J23" s="498" t="s">
        <v>49</v>
      </c>
      <c r="K23" s="319" t="s">
        <v>25</v>
      </c>
      <c r="L23" s="319"/>
      <c r="M23" s="319"/>
      <c r="N23" s="319"/>
      <c r="O23" s="319"/>
      <c r="P23" s="319"/>
      <c r="Q23" s="319"/>
      <c r="R23" s="319"/>
      <c r="S23" s="319"/>
      <c r="T23" s="319"/>
      <c r="U23" s="319"/>
      <c r="V23" s="319"/>
      <c r="W23" s="319"/>
      <c r="X23" s="319"/>
      <c r="Y23" s="319" t="s">
        <v>25</v>
      </c>
      <c r="Z23" s="319" t="s">
        <v>25</v>
      </c>
      <c r="AA23" s="319"/>
      <c r="AB23" s="319"/>
      <c r="AC23" s="319"/>
      <c r="AD23" s="319"/>
      <c r="AE23" s="319"/>
      <c r="AF23" s="319"/>
      <c r="AG23" s="319"/>
      <c r="AH23" s="319"/>
      <c r="AI23" s="319"/>
      <c r="AJ23" s="319"/>
      <c r="AK23" s="319"/>
      <c r="AL23" s="319"/>
      <c r="AM23" s="319"/>
      <c r="AN23" s="319"/>
      <c r="AO23" s="319"/>
      <c r="AP23" s="550"/>
    </row>
    <row r="24" spans="3:42" s="30" customFormat="1" x14ac:dyDescent="0.3">
      <c r="C24" s="497" t="s">
        <v>1187</v>
      </c>
      <c r="D24" s="547" t="s">
        <v>1237</v>
      </c>
      <c r="E24" s="197" t="s">
        <v>1190</v>
      </c>
      <c r="F24" s="498" t="s">
        <v>15</v>
      </c>
      <c r="G24" s="498" t="s">
        <v>15</v>
      </c>
      <c r="H24" s="498" t="s">
        <v>15</v>
      </c>
      <c r="I24" s="498" t="s">
        <v>15</v>
      </c>
      <c r="J24" s="498" t="s">
        <v>49</v>
      </c>
      <c r="K24" s="319" t="s">
        <v>25</v>
      </c>
      <c r="L24" s="319"/>
      <c r="M24" s="319"/>
      <c r="N24" s="319"/>
      <c r="O24" s="319"/>
      <c r="P24" s="319"/>
      <c r="Q24" s="319"/>
      <c r="R24" s="319"/>
      <c r="S24" s="319"/>
      <c r="T24" s="319"/>
      <c r="U24" s="319"/>
      <c r="V24" s="319"/>
      <c r="W24" s="319"/>
      <c r="X24" s="319"/>
      <c r="Y24" s="319" t="s">
        <v>25</v>
      </c>
      <c r="Z24" s="319" t="s">
        <v>25</v>
      </c>
      <c r="AA24" s="319"/>
      <c r="AB24" s="319"/>
      <c r="AC24" s="319"/>
      <c r="AD24" s="319"/>
      <c r="AE24" s="319"/>
      <c r="AF24" s="319"/>
      <c r="AG24" s="319"/>
      <c r="AH24" s="319"/>
      <c r="AI24" s="319"/>
      <c r="AJ24" s="319"/>
      <c r="AK24" s="319"/>
      <c r="AL24" s="319"/>
      <c r="AM24" s="319"/>
      <c r="AN24" s="319"/>
      <c r="AO24" s="319"/>
      <c r="AP24" s="550"/>
    </row>
    <row r="25" spans="3:42" s="30" customFormat="1" x14ac:dyDescent="0.3">
      <c r="C25" s="497" t="s">
        <v>1188</v>
      </c>
      <c r="D25" s="496" t="s">
        <v>766</v>
      </c>
      <c r="E25" s="197" t="s">
        <v>767</v>
      </c>
      <c r="F25" s="498" t="s">
        <v>15</v>
      </c>
      <c r="G25" s="498" t="s">
        <v>15</v>
      </c>
      <c r="H25" s="498" t="s">
        <v>15</v>
      </c>
      <c r="I25" s="498" t="s">
        <v>15</v>
      </c>
      <c r="J25" s="498" t="s">
        <v>722</v>
      </c>
      <c r="K25" s="319" t="s">
        <v>25</v>
      </c>
      <c r="L25" s="319"/>
      <c r="M25" s="319"/>
      <c r="N25" s="319"/>
      <c r="O25" s="319"/>
      <c r="P25" s="319"/>
      <c r="Q25" s="319"/>
      <c r="R25" s="319"/>
      <c r="S25" s="319"/>
      <c r="T25" s="319"/>
      <c r="U25" s="319"/>
      <c r="V25" s="319"/>
      <c r="W25" s="319"/>
      <c r="X25" s="319"/>
      <c r="Y25" s="319"/>
      <c r="Z25" s="319"/>
      <c r="AA25" s="319" t="s">
        <v>25</v>
      </c>
      <c r="AB25" s="319"/>
      <c r="AC25" s="319"/>
      <c r="AD25" s="319"/>
      <c r="AE25" s="319"/>
      <c r="AF25" s="319" t="s">
        <v>25</v>
      </c>
      <c r="AG25" s="319"/>
      <c r="AH25" s="319"/>
      <c r="AI25" s="319"/>
      <c r="AJ25" s="319"/>
      <c r="AK25" s="319"/>
      <c r="AL25" s="319"/>
      <c r="AM25" s="319"/>
      <c r="AN25" s="319"/>
      <c r="AO25" s="319"/>
      <c r="AP25" s="550"/>
    </row>
    <row r="26" spans="3:42" s="30" customFormat="1" x14ac:dyDescent="0.3">
      <c r="C26" s="497" t="s">
        <v>1194</v>
      </c>
      <c r="D26" s="496" t="s">
        <v>766</v>
      </c>
      <c r="E26" s="197" t="s">
        <v>1263</v>
      </c>
      <c r="F26" s="498" t="s">
        <v>15</v>
      </c>
      <c r="G26" s="498" t="s">
        <v>15</v>
      </c>
      <c r="H26" s="498" t="s">
        <v>15</v>
      </c>
      <c r="I26" s="498" t="s">
        <v>15</v>
      </c>
      <c r="J26" s="498" t="s">
        <v>722</v>
      </c>
      <c r="K26" s="319" t="s">
        <v>25</v>
      </c>
      <c r="L26" s="319"/>
      <c r="M26" s="319"/>
      <c r="N26" s="319"/>
      <c r="O26" s="319"/>
      <c r="P26" s="319"/>
      <c r="Q26" s="319"/>
      <c r="R26" s="319"/>
      <c r="S26" s="319"/>
      <c r="T26" s="319"/>
      <c r="U26" s="319"/>
      <c r="V26" s="319"/>
      <c r="W26" s="319"/>
      <c r="X26" s="319"/>
      <c r="Y26" s="319"/>
      <c r="Z26" s="319"/>
      <c r="AA26" s="319" t="s">
        <v>25</v>
      </c>
      <c r="AB26" s="319"/>
      <c r="AC26" s="319"/>
      <c r="AD26" s="319"/>
      <c r="AE26" s="319"/>
      <c r="AF26" s="319" t="s">
        <v>25</v>
      </c>
      <c r="AG26" s="319"/>
      <c r="AH26" s="319"/>
      <c r="AI26" s="319"/>
      <c r="AJ26" s="319"/>
      <c r="AK26" s="319"/>
      <c r="AL26" s="319"/>
      <c r="AM26" s="319"/>
      <c r="AN26" s="319"/>
      <c r="AO26" s="319"/>
      <c r="AP26" s="550"/>
    </row>
    <row r="27" spans="3:42" s="30" customFormat="1" x14ac:dyDescent="0.3">
      <c r="C27" s="497" t="s">
        <v>1195</v>
      </c>
      <c r="D27" s="547" t="s">
        <v>1082</v>
      </c>
      <c r="E27" s="197" t="s">
        <v>1262</v>
      </c>
      <c r="F27" s="498" t="s">
        <v>15</v>
      </c>
      <c r="G27" s="498" t="s">
        <v>15</v>
      </c>
      <c r="H27" s="498" t="s">
        <v>15</v>
      </c>
      <c r="I27" s="498" t="s">
        <v>15</v>
      </c>
      <c r="J27" s="498" t="s">
        <v>722</v>
      </c>
      <c r="K27" s="319" t="s">
        <v>25</v>
      </c>
      <c r="L27" s="319"/>
      <c r="M27" s="319"/>
      <c r="N27" s="319"/>
      <c r="O27" s="319"/>
      <c r="P27" s="319"/>
      <c r="Q27" s="319"/>
      <c r="R27" s="319"/>
      <c r="S27" s="319"/>
      <c r="T27" s="319"/>
      <c r="U27" s="319"/>
      <c r="V27" s="319"/>
      <c r="W27" s="319"/>
      <c r="X27" s="319"/>
      <c r="Y27" s="319" t="s">
        <v>25</v>
      </c>
      <c r="Z27" s="319" t="s">
        <v>25</v>
      </c>
      <c r="AA27" s="319"/>
      <c r="AB27" s="319"/>
      <c r="AC27" s="319"/>
      <c r="AD27" s="319"/>
      <c r="AE27" s="319"/>
      <c r="AF27" s="319" t="s">
        <v>9</v>
      </c>
      <c r="AG27" s="319"/>
      <c r="AH27" s="319"/>
      <c r="AI27" s="319"/>
      <c r="AJ27" s="319"/>
      <c r="AK27" s="319"/>
      <c r="AL27" s="319"/>
      <c r="AM27" s="319"/>
      <c r="AN27" s="319"/>
      <c r="AO27" s="319"/>
      <c r="AP27" s="550"/>
    </row>
    <row r="28" spans="3:42" s="30" customFormat="1" x14ac:dyDescent="0.3">
      <c r="C28" s="497" t="s">
        <v>1196</v>
      </c>
      <c r="D28" s="496" t="s">
        <v>1081</v>
      </c>
      <c r="E28" s="197" t="s">
        <v>1769</v>
      </c>
      <c r="F28" s="498" t="s">
        <v>15</v>
      </c>
      <c r="G28" s="498" t="s">
        <v>15</v>
      </c>
      <c r="H28" s="498" t="s">
        <v>15</v>
      </c>
      <c r="I28" s="498" t="s">
        <v>15</v>
      </c>
      <c r="J28" s="498" t="s">
        <v>7</v>
      </c>
      <c r="K28" s="319" t="s">
        <v>25</v>
      </c>
      <c r="L28" s="319"/>
      <c r="M28" s="319"/>
      <c r="N28" s="319"/>
      <c r="O28" s="319"/>
      <c r="P28" s="319"/>
      <c r="Q28" s="319"/>
      <c r="R28" s="319"/>
      <c r="S28" s="319"/>
      <c r="T28" s="319"/>
      <c r="U28" s="319"/>
      <c r="V28" s="319"/>
      <c r="W28" s="319"/>
      <c r="X28" s="319"/>
      <c r="Y28" s="319" t="s">
        <v>25</v>
      </c>
      <c r="Z28" s="319" t="s">
        <v>25</v>
      </c>
      <c r="AA28" s="319"/>
      <c r="AB28" s="319"/>
      <c r="AC28" s="319"/>
      <c r="AD28" s="319"/>
      <c r="AE28" s="319"/>
      <c r="AF28" s="319"/>
      <c r="AG28" s="319"/>
      <c r="AH28" s="319"/>
      <c r="AI28" s="319"/>
      <c r="AJ28" s="319"/>
      <c r="AK28" s="319"/>
      <c r="AL28" s="319"/>
      <c r="AM28" s="319"/>
      <c r="AN28" s="319"/>
      <c r="AO28" s="319"/>
      <c r="AP28" s="550"/>
    </row>
    <row r="29" spans="3:42" s="30" customFormat="1" x14ac:dyDescent="0.3">
      <c r="C29" s="497" t="s">
        <v>1197</v>
      </c>
      <c r="D29" s="496" t="s">
        <v>1081</v>
      </c>
      <c r="E29" s="197" t="s">
        <v>1083</v>
      </c>
      <c r="F29" s="498" t="s">
        <v>15</v>
      </c>
      <c r="G29" s="498" t="s">
        <v>15</v>
      </c>
      <c r="H29" s="498" t="s">
        <v>15</v>
      </c>
      <c r="I29" s="498" t="s">
        <v>15</v>
      </c>
      <c r="J29" s="498" t="s">
        <v>7</v>
      </c>
      <c r="K29" s="319" t="s">
        <v>25</v>
      </c>
      <c r="L29" s="319"/>
      <c r="M29" s="319"/>
      <c r="N29" s="319"/>
      <c r="O29" s="319"/>
      <c r="P29" s="319"/>
      <c r="Q29" s="319"/>
      <c r="R29" s="319"/>
      <c r="S29" s="319"/>
      <c r="T29" s="319"/>
      <c r="U29" s="319"/>
      <c r="V29" s="319"/>
      <c r="W29" s="319"/>
      <c r="X29" s="319"/>
      <c r="Y29" s="319" t="s">
        <v>25</v>
      </c>
      <c r="Z29" s="319" t="s">
        <v>25</v>
      </c>
      <c r="AA29" s="319"/>
      <c r="AB29" s="319"/>
      <c r="AC29" s="319"/>
      <c r="AD29" s="319"/>
      <c r="AE29" s="319"/>
      <c r="AF29" s="319"/>
      <c r="AG29" s="319"/>
      <c r="AH29" s="319"/>
      <c r="AI29" s="319"/>
      <c r="AJ29" s="319"/>
      <c r="AK29" s="319"/>
      <c r="AL29" s="319"/>
      <c r="AM29" s="319"/>
      <c r="AN29" s="319"/>
      <c r="AO29" s="319"/>
      <c r="AP29" s="550"/>
    </row>
    <row r="30" spans="3:42" s="30" customFormat="1" x14ac:dyDescent="0.3">
      <c r="C30" s="497" t="s">
        <v>1198</v>
      </c>
      <c r="D30" s="496" t="s">
        <v>1080</v>
      </c>
      <c r="E30" s="197" t="s">
        <v>1261</v>
      </c>
      <c r="F30" s="498" t="s">
        <v>15</v>
      </c>
      <c r="G30" s="498" t="s">
        <v>15</v>
      </c>
      <c r="H30" s="498" t="s">
        <v>15</v>
      </c>
      <c r="I30" s="498" t="s">
        <v>15</v>
      </c>
      <c r="J30" s="498" t="s">
        <v>722</v>
      </c>
      <c r="K30" s="319" t="s">
        <v>25</v>
      </c>
      <c r="L30" s="319"/>
      <c r="M30" s="319"/>
      <c r="N30" s="319"/>
      <c r="O30" s="319"/>
      <c r="P30" s="319"/>
      <c r="Q30" s="319"/>
      <c r="R30" s="319"/>
      <c r="S30" s="319"/>
      <c r="T30" s="319"/>
      <c r="U30" s="319"/>
      <c r="V30" s="319"/>
      <c r="W30" s="319"/>
      <c r="X30" s="319"/>
      <c r="Y30" s="319" t="s">
        <v>25</v>
      </c>
      <c r="Z30" s="319" t="s">
        <v>25</v>
      </c>
      <c r="AA30" s="319"/>
      <c r="AB30" s="319"/>
      <c r="AC30" s="319"/>
      <c r="AD30" s="319"/>
      <c r="AE30" s="319"/>
      <c r="AF30" s="319"/>
      <c r="AG30" s="319"/>
      <c r="AH30" s="319"/>
      <c r="AI30" s="319"/>
      <c r="AJ30" s="319"/>
      <c r="AK30" s="319"/>
      <c r="AL30" s="319"/>
      <c r="AM30" s="319"/>
      <c r="AN30" s="319"/>
      <c r="AO30" s="319"/>
      <c r="AP30" s="550"/>
    </row>
    <row r="31" spans="3:42" s="30" customFormat="1" x14ac:dyDescent="0.3">
      <c r="C31" s="497" t="s">
        <v>1199</v>
      </c>
      <c r="D31" s="496" t="s">
        <v>1080</v>
      </c>
      <c r="E31" s="197" t="s">
        <v>1260</v>
      </c>
      <c r="F31" s="498" t="s">
        <v>15</v>
      </c>
      <c r="G31" s="498" t="s">
        <v>15</v>
      </c>
      <c r="H31" s="498" t="s">
        <v>15</v>
      </c>
      <c r="I31" s="498" t="s">
        <v>15</v>
      </c>
      <c r="J31" s="498" t="s">
        <v>722</v>
      </c>
      <c r="K31" s="319" t="s">
        <v>25</v>
      </c>
      <c r="L31" s="319"/>
      <c r="M31" s="319"/>
      <c r="N31" s="319"/>
      <c r="O31" s="319"/>
      <c r="P31" s="319"/>
      <c r="Q31" s="319"/>
      <c r="R31" s="319"/>
      <c r="S31" s="319"/>
      <c r="T31" s="319"/>
      <c r="U31" s="319"/>
      <c r="V31" s="319"/>
      <c r="W31" s="319"/>
      <c r="X31" s="319"/>
      <c r="Y31" s="319" t="s">
        <v>25</v>
      </c>
      <c r="Z31" s="319" t="s">
        <v>25</v>
      </c>
      <c r="AA31" s="319"/>
      <c r="AB31" s="319"/>
      <c r="AC31" s="319"/>
      <c r="AD31" s="319"/>
      <c r="AE31" s="319"/>
      <c r="AF31" s="319"/>
      <c r="AG31" s="319"/>
      <c r="AH31" s="319"/>
      <c r="AI31" s="319"/>
      <c r="AJ31" s="319"/>
      <c r="AK31" s="319"/>
      <c r="AL31" s="319"/>
      <c r="AM31" s="319"/>
      <c r="AN31" s="319"/>
      <c r="AO31" s="319"/>
      <c r="AP31" s="550"/>
    </row>
    <row r="32" spans="3:42" s="30" customFormat="1" x14ac:dyDescent="0.3">
      <c r="C32" s="497" t="s">
        <v>1200</v>
      </c>
      <c r="D32" s="496" t="s">
        <v>1080</v>
      </c>
      <c r="E32" s="197" t="s">
        <v>1259</v>
      </c>
      <c r="F32" s="498" t="s">
        <v>15</v>
      </c>
      <c r="G32" s="498" t="s">
        <v>15</v>
      </c>
      <c r="H32" s="498" t="s">
        <v>15</v>
      </c>
      <c r="I32" s="498" t="s">
        <v>15</v>
      </c>
      <c r="J32" s="498" t="s">
        <v>722</v>
      </c>
      <c r="K32" s="319" t="s">
        <v>25</v>
      </c>
      <c r="L32" s="319"/>
      <c r="M32" s="319"/>
      <c r="N32" s="319"/>
      <c r="O32" s="319"/>
      <c r="P32" s="319"/>
      <c r="Q32" s="319"/>
      <c r="R32" s="319"/>
      <c r="S32" s="319"/>
      <c r="T32" s="319"/>
      <c r="U32" s="319"/>
      <c r="V32" s="319"/>
      <c r="W32" s="319"/>
      <c r="X32" s="319"/>
      <c r="Y32" s="319" t="s">
        <v>25</v>
      </c>
      <c r="Z32" s="319" t="s">
        <v>25</v>
      </c>
      <c r="AA32" s="319"/>
      <c r="AB32" s="319"/>
      <c r="AC32" s="319"/>
      <c r="AD32" s="319"/>
      <c r="AE32" s="319"/>
      <c r="AF32" s="319"/>
      <c r="AG32" s="319"/>
      <c r="AH32" s="319"/>
      <c r="AI32" s="319"/>
      <c r="AJ32" s="319"/>
      <c r="AK32" s="319"/>
      <c r="AL32" s="319"/>
      <c r="AM32" s="319"/>
      <c r="AN32" s="319"/>
      <c r="AO32" s="319"/>
      <c r="AP32" s="550"/>
    </row>
    <row r="33" spans="3:42" s="30" customFormat="1" x14ac:dyDescent="0.3">
      <c r="C33" s="497" t="s">
        <v>1282</v>
      </c>
      <c r="D33" s="496" t="s">
        <v>1080</v>
      </c>
      <c r="E33" s="197" t="s">
        <v>1259</v>
      </c>
      <c r="F33" s="498" t="s">
        <v>15</v>
      </c>
      <c r="G33" s="498" t="s">
        <v>15</v>
      </c>
      <c r="H33" s="498" t="s">
        <v>15</v>
      </c>
      <c r="I33" s="498" t="s">
        <v>15</v>
      </c>
      <c r="J33" s="498" t="s">
        <v>722</v>
      </c>
      <c r="K33" s="319" t="s">
        <v>25</v>
      </c>
      <c r="L33" s="319"/>
      <c r="M33" s="319"/>
      <c r="N33" s="319"/>
      <c r="O33" s="319"/>
      <c r="P33" s="319"/>
      <c r="Q33" s="319"/>
      <c r="R33" s="319"/>
      <c r="S33" s="319"/>
      <c r="T33" s="319"/>
      <c r="U33" s="319"/>
      <c r="V33" s="319"/>
      <c r="W33" s="319"/>
      <c r="X33" s="319"/>
      <c r="Y33" s="319"/>
      <c r="Z33" s="319" t="s">
        <v>25</v>
      </c>
      <c r="AA33" s="319"/>
      <c r="AB33" s="319"/>
      <c r="AC33" s="319"/>
      <c r="AD33" s="319"/>
      <c r="AE33" s="319"/>
      <c r="AF33" s="319"/>
      <c r="AG33" s="319"/>
      <c r="AH33" s="319"/>
      <c r="AI33" s="319"/>
      <c r="AJ33" s="319"/>
      <c r="AK33" s="319"/>
      <c r="AL33" s="319"/>
      <c r="AM33" s="319"/>
      <c r="AN33" s="319"/>
      <c r="AO33" s="319"/>
      <c r="AP33" s="550"/>
    </row>
    <row r="34" spans="3:42" s="30" customFormat="1" x14ac:dyDescent="0.3">
      <c r="C34" s="286" t="s">
        <v>53</v>
      </c>
      <c r="D34" s="547" t="s">
        <v>721</v>
      </c>
      <c r="E34" s="318" t="s">
        <v>732</v>
      </c>
      <c r="F34" s="197" t="s">
        <v>15</v>
      </c>
      <c r="G34" s="197" t="s">
        <v>15</v>
      </c>
      <c r="H34" s="197" t="s">
        <v>15</v>
      </c>
      <c r="I34" s="197" t="s">
        <v>15</v>
      </c>
      <c r="J34" s="551" t="s">
        <v>7</v>
      </c>
      <c r="K34" s="319"/>
      <c r="L34" s="319" t="s">
        <v>25</v>
      </c>
      <c r="M34" s="319"/>
      <c r="N34" s="319"/>
      <c r="O34" s="319"/>
      <c r="P34" s="319"/>
      <c r="Q34" s="319"/>
      <c r="R34" s="319"/>
      <c r="S34" s="319"/>
      <c r="T34" s="319"/>
      <c r="U34" s="319"/>
      <c r="V34" s="319"/>
      <c r="W34" s="319"/>
      <c r="X34" s="319"/>
      <c r="Y34" s="319"/>
      <c r="Z34" s="319"/>
      <c r="AA34" s="319" t="s">
        <v>25</v>
      </c>
      <c r="AB34" s="319" t="s">
        <v>25</v>
      </c>
      <c r="AC34" s="319"/>
      <c r="AD34" s="319"/>
      <c r="AE34" s="319"/>
      <c r="AF34" s="319" t="s">
        <v>25</v>
      </c>
      <c r="AG34" s="319"/>
      <c r="AH34" s="319"/>
      <c r="AI34" s="319"/>
      <c r="AJ34" s="319"/>
      <c r="AK34" s="319"/>
      <c r="AL34" s="319"/>
      <c r="AM34" s="319"/>
      <c r="AN34" s="319"/>
      <c r="AO34" s="319"/>
      <c r="AP34" s="550"/>
    </row>
    <row r="35" spans="3:42" s="30" customFormat="1" x14ac:dyDescent="0.3">
      <c r="C35" s="286" t="s">
        <v>56</v>
      </c>
      <c r="D35" s="547" t="s">
        <v>52</v>
      </c>
      <c r="E35" s="197" t="s">
        <v>54</v>
      </c>
      <c r="F35" s="197" t="s">
        <v>15</v>
      </c>
      <c r="G35" s="197" t="s">
        <v>15</v>
      </c>
      <c r="H35" s="197" t="s">
        <v>15</v>
      </c>
      <c r="I35" s="197" t="s">
        <v>15</v>
      </c>
      <c r="J35" s="551" t="s">
        <v>7</v>
      </c>
      <c r="K35" s="319"/>
      <c r="L35" s="319" t="s">
        <v>25</v>
      </c>
      <c r="M35" s="319"/>
      <c r="N35" s="319"/>
      <c r="O35" s="319"/>
      <c r="P35" s="319"/>
      <c r="Q35" s="319"/>
      <c r="R35" s="319"/>
      <c r="S35" s="319"/>
      <c r="T35" s="319"/>
      <c r="U35" s="319"/>
      <c r="V35" s="319"/>
      <c r="W35" s="319"/>
      <c r="X35" s="319"/>
      <c r="Y35" s="319"/>
      <c r="Z35" s="319"/>
      <c r="AA35" s="319" t="s">
        <v>25</v>
      </c>
      <c r="AB35" s="319" t="s">
        <v>25</v>
      </c>
      <c r="AC35" s="319"/>
      <c r="AD35" s="319"/>
      <c r="AE35" s="319"/>
      <c r="AF35" s="319" t="s">
        <v>25</v>
      </c>
      <c r="AG35" s="319"/>
      <c r="AH35" s="319" t="s">
        <v>25</v>
      </c>
      <c r="AI35" s="319" t="s">
        <v>25</v>
      </c>
      <c r="AJ35" s="319"/>
      <c r="AK35" s="319"/>
      <c r="AL35" s="319"/>
      <c r="AM35" s="319"/>
      <c r="AN35" s="319"/>
      <c r="AO35" s="319"/>
      <c r="AP35" s="550"/>
    </row>
    <row r="36" spans="3:42" s="30" customFormat="1" x14ac:dyDescent="0.3">
      <c r="C36" s="286" t="s">
        <v>59</v>
      </c>
      <c r="D36" s="547" t="s">
        <v>55</v>
      </c>
      <c r="E36" s="197" t="s">
        <v>1391</v>
      </c>
      <c r="F36" s="197" t="s">
        <v>15</v>
      </c>
      <c r="G36" s="197" t="s">
        <v>15</v>
      </c>
      <c r="H36" s="197" t="s">
        <v>15</v>
      </c>
      <c r="I36" s="197" t="s">
        <v>15</v>
      </c>
      <c r="J36" s="551" t="s">
        <v>7</v>
      </c>
      <c r="K36" s="319"/>
      <c r="L36" s="319" t="s">
        <v>25</v>
      </c>
      <c r="M36" s="319"/>
      <c r="N36" s="319"/>
      <c r="O36" s="319"/>
      <c r="P36" s="319"/>
      <c r="Q36" s="319"/>
      <c r="R36" s="319"/>
      <c r="S36" s="319"/>
      <c r="T36" s="319"/>
      <c r="U36" s="319"/>
      <c r="V36" s="319"/>
      <c r="W36" s="319"/>
      <c r="X36" s="319"/>
      <c r="Y36" s="319"/>
      <c r="Z36" s="319"/>
      <c r="AA36" s="319" t="s">
        <v>25</v>
      </c>
      <c r="AB36" s="319" t="s">
        <v>25</v>
      </c>
      <c r="AC36" s="398"/>
      <c r="AD36" s="319"/>
      <c r="AE36" s="319"/>
      <c r="AF36" s="319" t="s">
        <v>25</v>
      </c>
      <c r="AG36" s="319"/>
      <c r="AH36" s="319" t="s">
        <v>25</v>
      </c>
      <c r="AI36" s="319" t="s">
        <v>25</v>
      </c>
      <c r="AJ36" s="398"/>
      <c r="AK36" s="398"/>
      <c r="AL36" s="398"/>
      <c r="AM36" s="398"/>
      <c r="AN36" s="319"/>
      <c r="AO36" s="319"/>
      <c r="AP36" s="550"/>
    </row>
    <row r="37" spans="3:42" s="30" customFormat="1" x14ac:dyDescent="0.3">
      <c r="C37" s="286" t="s">
        <v>661</v>
      </c>
      <c r="D37" s="547" t="s">
        <v>58</v>
      </c>
      <c r="E37" s="197" t="s">
        <v>758</v>
      </c>
      <c r="F37" s="197" t="s">
        <v>15</v>
      </c>
      <c r="G37" s="197" t="s">
        <v>15</v>
      </c>
      <c r="H37" s="197" t="s">
        <v>15</v>
      </c>
      <c r="I37" s="197" t="s">
        <v>15</v>
      </c>
      <c r="J37" s="551" t="s">
        <v>7</v>
      </c>
      <c r="K37" s="319"/>
      <c r="L37" s="319" t="s">
        <v>25</v>
      </c>
      <c r="M37" s="319"/>
      <c r="N37" s="319"/>
      <c r="O37" s="319"/>
      <c r="P37" s="319"/>
      <c r="Q37" s="319"/>
      <c r="R37" s="319"/>
      <c r="S37" s="319"/>
      <c r="T37" s="319"/>
      <c r="U37" s="319"/>
      <c r="V37" s="319"/>
      <c r="W37" s="319"/>
      <c r="X37" s="319"/>
      <c r="Y37" s="319"/>
      <c r="Z37" s="319"/>
      <c r="AA37" s="319"/>
      <c r="AB37" s="319"/>
      <c r="AC37" s="398"/>
      <c r="AD37" s="319"/>
      <c r="AE37" s="319"/>
      <c r="AF37" s="319" t="s">
        <v>25</v>
      </c>
      <c r="AG37" s="319"/>
      <c r="AH37" s="319"/>
      <c r="AI37" s="319" t="s">
        <v>25</v>
      </c>
      <c r="AJ37" s="398"/>
      <c r="AK37" s="398"/>
      <c r="AL37" s="319" t="s">
        <v>25</v>
      </c>
      <c r="AM37" s="319" t="s">
        <v>25</v>
      </c>
      <c r="AN37" s="319"/>
      <c r="AO37" s="319"/>
      <c r="AP37" s="550"/>
    </row>
    <row r="38" spans="3:42" s="30" customFormat="1" x14ac:dyDescent="0.3">
      <c r="C38" s="286" t="s">
        <v>662</v>
      </c>
      <c r="D38" s="547" t="s">
        <v>58</v>
      </c>
      <c r="E38" s="197" t="s">
        <v>1401</v>
      </c>
      <c r="F38" s="197" t="s">
        <v>15</v>
      </c>
      <c r="G38" s="197" t="s">
        <v>15</v>
      </c>
      <c r="H38" s="197" t="s">
        <v>15</v>
      </c>
      <c r="I38" s="197" t="s">
        <v>15</v>
      </c>
      <c r="J38" s="551" t="s">
        <v>7</v>
      </c>
      <c r="K38" s="319"/>
      <c r="L38" s="319" t="s">
        <v>25</v>
      </c>
      <c r="M38" s="319"/>
      <c r="N38" s="319"/>
      <c r="O38" s="319"/>
      <c r="P38" s="319"/>
      <c r="Q38" s="319"/>
      <c r="R38" s="319"/>
      <c r="S38" s="319"/>
      <c r="T38" s="319"/>
      <c r="U38" s="319"/>
      <c r="V38" s="319"/>
      <c r="W38" s="319"/>
      <c r="X38" s="319"/>
      <c r="Y38" s="319"/>
      <c r="Z38" s="319"/>
      <c r="AA38" s="319"/>
      <c r="AB38" s="319"/>
      <c r="AC38" s="398"/>
      <c r="AD38" s="319"/>
      <c r="AE38" s="319"/>
      <c r="AF38" s="319" t="s">
        <v>25</v>
      </c>
      <c r="AG38" s="319"/>
      <c r="AH38" s="319"/>
      <c r="AI38" s="319"/>
      <c r="AJ38" s="398"/>
      <c r="AK38" s="398"/>
      <c r="AL38" s="319" t="s">
        <v>25</v>
      </c>
      <c r="AM38" s="319" t="s">
        <v>25</v>
      </c>
      <c r="AN38" s="319"/>
      <c r="AO38" s="319"/>
      <c r="AP38" s="550"/>
    </row>
    <row r="39" spans="3:42" s="30" customFormat="1" x14ac:dyDescent="0.3">
      <c r="C39" s="286" t="s">
        <v>953</v>
      </c>
      <c r="D39" s="307" t="s">
        <v>876</v>
      </c>
      <c r="E39" s="197" t="s">
        <v>952</v>
      </c>
      <c r="F39" s="197" t="s">
        <v>15</v>
      </c>
      <c r="G39" s="197" t="s">
        <v>21</v>
      </c>
      <c r="H39" s="197" t="s">
        <v>15</v>
      </c>
      <c r="I39" s="197" t="s">
        <v>21</v>
      </c>
      <c r="J39" s="551" t="s">
        <v>722</v>
      </c>
      <c r="K39" s="319"/>
      <c r="L39" s="319" t="s">
        <v>25</v>
      </c>
      <c r="M39" s="319"/>
      <c r="N39" s="319"/>
      <c r="O39" s="319"/>
      <c r="P39" s="319"/>
      <c r="Q39" s="319"/>
      <c r="R39" s="319"/>
      <c r="S39" s="319"/>
      <c r="T39" s="319"/>
      <c r="U39" s="319"/>
      <c r="V39" s="319"/>
      <c r="W39" s="319"/>
      <c r="X39" s="319"/>
      <c r="Y39" s="319"/>
      <c r="Z39" s="319"/>
      <c r="AA39" s="319"/>
      <c r="AB39" s="319"/>
      <c r="AC39" s="267"/>
      <c r="AD39" s="319"/>
      <c r="AE39" s="319" t="s">
        <v>25</v>
      </c>
      <c r="AF39" s="267"/>
      <c r="AG39" s="267"/>
      <c r="AH39" s="319"/>
      <c r="AI39" s="267"/>
      <c r="AJ39" s="267"/>
      <c r="AK39" s="267"/>
      <c r="AL39" s="319"/>
      <c r="AM39" s="267"/>
      <c r="AN39" s="319"/>
      <c r="AO39" s="319"/>
      <c r="AP39" s="550"/>
    </row>
    <row r="40" spans="3:42" s="30" customFormat="1" x14ac:dyDescent="0.3">
      <c r="C40" s="497" t="s">
        <v>1201</v>
      </c>
      <c r="D40" s="496" t="s">
        <v>667</v>
      </c>
      <c r="E40" s="197" t="s">
        <v>685</v>
      </c>
      <c r="F40" s="495" t="s">
        <v>15</v>
      </c>
      <c r="G40" s="197" t="s">
        <v>21</v>
      </c>
      <c r="H40" s="495" t="s">
        <v>15</v>
      </c>
      <c r="I40" s="197" t="s">
        <v>21</v>
      </c>
      <c r="J40" s="495" t="s">
        <v>7</v>
      </c>
      <c r="K40" s="319"/>
      <c r="L40" s="319"/>
      <c r="M40" s="319" t="s">
        <v>25</v>
      </c>
      <c r="N40" s="319"/>
      <c r="O40" s="319"/>
      <c r="P40" s="319"/>
      <c r="Q40" s="319"/>
      <c r="R40" s="319"/>
      <c r="S40" s="319"/>
      <c r="T40" s="319"/>
      <c r="U40" s="319"/>
      <c r="V40" s="319"/>
      <c r="W40" s="319"/>
      <c r="X40" s="319"/>
      <c r="Y40" s="319" t="s">
        <v>25</v>
      </c>
      <c r="Z40" s="319"/>
      <c r="AA40" s="319"/>
      <c r="AB40" s="319"/>
      <c r="AC40" s="267"/>
      <c r="AD40" s="319"/>
      <c r="AE40" s="319"/>
      <c r="AF40" s="267"/>
      <c r="AG40" s="267"/>
      <c r="AH40" s="319"/>
      <c r="AI40" s="267"/>
      <c r="AJ40" s="267"/>
      <c r="AK40" s="267"/>
      <c r="AL40" s="319"/>
      <c r="AM40" s="267"/>
      <c r="AN40" s="319"/>
      <c r="AO40" s="319"/>
      <c r="AP40" s="550"/>
    </row>
    <row r="41" spans="3:42" s="30" customFormat="1" x14ac:dyDescent="0.3">
      <c r="C41" s="497" t="s">
        <v>1202</v>
      </c>
      <c r="D41" s="496" t="s">
        <v>667</v>
      </c>
      <c r="E41" s="197" t="s">
        <v>676</v>
      </c>
      <c r="F41" s="495" t="s">
        <v>15</v>
      </c>
      <c r="G41" s="197" t="s">
        <v>21</v>
      </c>
      <c r="H41" s="495" t="s">
        <v>15</v>
      </c>
      <c r="I41" s="197" t="s">
        <v>21</v>
      </c>
      <c r="J41" s="495" t="s">
        <v>7</v>
      </c>
      <c r="K41" s="319"/>
      <c r="L41" s="319"/>
      <c r="M41" s="319" t="s">
        <v>25</v>
      </c>
      <c r="N41" s="319"/>
      <c r="O41" s="319"/>
      <c r="P41" s="319"/>
      <c r="Q41" s="319"/>
      <c r="R41" s="319"/>
      <c r="S41" s="319"/>
      <c r="T41" s="319"/>
      <c r="U41" s="319"/>
      <c r="V41" s="319"/>
      <c r="W41" s="319"/>
      <c r="X41" s="319"/>
      <c r="Y41" s="319" t="s">
        <v>25</v>
      </c>
      <c r="Z41" s="319"/>
      <c r="AA41" s="319"/>
      <c r="AB41" s="319"/>
      <c r="AC41" s="267"/>
      <c r="AD41" s="319"/>
      <c r="AE41" s="319"/>
      <c r="AF41" s="267"/>
      <c r="AG41" s="267"/>
      <c r="AH41" s="319"/>
      <c r="AI41" s="267"/>
      <c r="AJ41" s="267"/>
      <c r="AK41" s="267"/>
      <c r="AL41" s="319"/>
      <c r="AM41" s="267"/>
      <c r="AN41" s="319"/>
      <c r="AO41" s="319"/>
      <c r="AP41" s="550"/>
    </row>
    <row r="42" spans="3:42" s="30" customFormat="1" x14ac:dyDescent="0.3">
      <c r="C42" s="497" t="s">
        <v>1203</v>
      </c>
      <c r="D42" s="547" t="s">
        <v>130</v>
      </c>
      <c r="E42" s="197" t="s">
        <v>770</v>
      </c>
      <c r="F42" s="495" t="s">
        <v>15</v>
      </c>
      <c r="G42" s="197" t="s">
        <v>21</v>
      </c>
      <c r="H42" s="495" t="s">
        <v>15</v>
      </c>
      <c r="I42" s="197" t="s">
        <v>21</v>
      </c>
      <c r="J42" s="495" t="s">
        <v>7</v>
      </c>
      <c r="K42" s="319"/>
      <c r="L42" s="319"/>
      <c r="M42" s="319" t="s">
        <v>25</v>
      </c>
      <c r="N42" s="319"/>
      <c r="O42" s="319"/>
      <c r="P42" s="319"/>
      <c r="Q42" s="319"/>
      <c r="R42" s="319"/>
      <c r="S42" s="319"/>
      <c r="T42" s="319"/>
      <c r="U42" s="319"/>
      <c r="V42" s="319"/>
      <c r="W42" s="319"/>
      <c r="X42" s="319"/>
      <c r="Y42" s="319" t="s">
        <v>25</v>
      </c>
      <c r="Z42" s="319"/>
      <c r="AA42" s="319"/>
      <c r="AB42" s="319"/>
      <c r="AC42" s="267"/>
      <c r="AD42" s="319"/>
      <c r="AE42" s="319"/>
      <c r="AF42" s="267"/>
      <c r="AG42" s="267"/>
      <c r="AH42" s="319"/>
      <c r="AI42" s="267"/>
      <c r="AJ42" s="267"/>
      <c r="AK42" s="267"/>
      <c r="AL42" s="319"/>
      <c r="AM42" s="267"/>
      <c r="AN42" s="319"/>
      <c r="AO42" s="319"/>
      <c r="AP42" s="550"/>
    </row>
    <row r="43" spans="3:42" s="30" customFormat="1" x14ac:dyDescent="0.3">
      <c r="C43" s="497" t="s">
        <v>1204</v>
      </c>
      <c r="D43" s="547" t="s">
        <v>132</v>
      </c>
      <c r="E43" s="197" t="s">
        <v>771</v>
      </c>
      <c r="F43" s="495" t="s">
        <v>15</v>
      </c>
      <c r="G43" s="197" t="s">
        <v>21</v>
      </c>
      <c r="H43" s="495" t="s">
        <v>15</v>
      </c>
      <c r="I43" s="197" t="s">
        <v>21</v>
      </c>
      <c r="J43" s="495" t="s">
        <v>7</v>
      </c>
      <c r="K43" s="319"/>
      <c r="L43" s="319"/>
      <c r="M43" s="319" t="s">
        <v>25</v>
      </c>
      <c r="N43" s="319"/>
      <c r="O43" s="319"/>
      <c r="P43" s="319"/>
      <c r="Q43" s="319"/>
      <c r="R43" s="319"/>
      <c r="S43" s="319"/>
      <c r="T43" s="319"/>
      <c r="U43" s="319"/>
      <c r="V43" s="319"/>
      <c r="W43" s="319"/>
      <c r="X43" s="319"/>
      <c r="Y43" s="319" t="s">
        <v>25</v>
      </c>
      <c r="Z43" s="319"/>
      <c r="AA43" s="319"/>
      <c r="AB43" s="319"/>
      <c r="AC43" s="267"/>
      <c r="AD43" s="319"/>
      <c r="AE43" s="319"/>
      <c r="AF43" s="267"/>
      <c r="AG43" s="267"/>
      <c r="AH43" s="319"/>
      <c r="AI43" s="267"/>
      <c r="AJ43" s="267"/>
      <c r="AK43" s="267"/>
      <c r="AL43" s="319"/>
      <c r="AM43" s="267"/>
      <c r="AN43" s="319"/>
      <c r="AO43" s="319"/>
      <c r="AP43" s="550"/>
    </row>
    <row r="44" spans="3:42" s="30" customFormat="1" x14ac:dyDescent="0.3">
      <c r="C44" s="497" t="s">
        <v>1205</v>
      </c>
      <c r="D44" s="547" t="s">
        <v>134</v>
      </c>
      <c r="E44" s="197" t="s">
        <v>1258</v>
      </c>
      <c r="F44" s="495" t="s">
        <v>15</v>
      </c>
      <c r="G44" s="495" t="s">
        <v>15</v>
      </c>
      <c r="H44" s="495" t="s">
        <v>15</v>
      </c>
      <c r="I44" s="495" t="s">
        <v>15</v>
      </c>
      <c r="J44" s="495" t="s">
        <v>7</v>
      </c>
      <c r="K44" s="319"/>
      <c r="L44" s="319"/>
      <c r="M44" s="319" t="s">
        <v>25</v>
      </c>
      <c r="N44" s="319"/>
      <c r="O44" s="319"/>
      <c r="P44" s="319"/>
      <c r="Q44" s="319"/>
      <c r="R44" s="319"/>
      <c r="S44" s="319"/>
      <c r="T44" s="319"/>
      <c r="U44" s="319"/>
      <c r="V44" s="319"/>
      <c r="W44" s="319"/>
      <c r="X44" s="319"/>
      <c r="Y44" s="319" t="s">
        <v>25</v>
      </c>
      <c r="Z44" s="319" t="s">
        <v>25</v>
      </c>
      <c r="AA44" s="319"/>
      <c r="AB44" s="319"/>
      <c r="AC44" s="267"/>
      <c r="AD44" s="319"/>
      <c r="AE44" s="319"/>
      <c r="AF44" s="267"/>
      <c r="AG44" s="267"/>
      <c r="AH44" s="319"/>
      <c r="AI44" s="267"/>
      <c r="AJ44" s="267"/>
      <c r="AK44" s="267"/>
      <c r="AL44" s="319"/>
      <c r="AM44" s="267"/>
      <c r="AN44" s="319"/>
      <c r="AO44" s="319"/>
      <c r="AP44" s="550"/>
    </row>
    <row r="45" spans="3:42" s="30" customFormat="1" ht="13.8" customHeight="1" x14ac:dyDescent="0.3">
      <c r="C45" s="497" t="s">
        <v>1206</v>
      </c>
      <c r="D45" s="547" t="s">
        <v>1086</v>
      </c>
      <c r="E45" s="197" t="s">
        <v>1766</v>
      </c>
      <c r="F45" s="495" t="s">
        <v>15</v>
      </c>
      <c r="G45" s="197" t="s">
        <v>21</v>
      </c>
      <c r="H45" s="495" t="s">
        <v>15</v>
      </c>
      <c r="I45" s="197" t="s">
        <v>21</v>
      </c>
      <c r="J45" s="495" t="s">
        <v>7</v>
      </c>
      <c r="K45" s="319"/>
      <c r="L45" s="319"/>
      <c r="M45" s="319" t="s">
        <v>25</v>
      </c>
      <c r="N45" s="319"/>
      <c r="O45" s="319"/>
      <c r="P45" s="319"/>
      <c r="Q45" s="319"/>
      <c r="R45" s="319"/>
      <c r="S45" s="319"/>
      <c r="T45" s="319"/>
      <c r="U45" s="319"/>
      <c r="V45" s="319"/>
      <c r="W45" s="319"/>
      <c r="X45" s="319"/>
      <c r="Y45" s="319" t="s">
        <v>25</v>
      </c>
      <c r="Z45" s="319"/>
      <c r="AA45" s="319"/>
      <c r="AB45" s="319"/>
      <c r="AC45" s="267"/>
      <c r="AD45" s="319"/>
      <c r="AE45" s="319"/>
      <c r="AF45" s="267"/>
      <c r="AG45" s="267"/>
      <c r="AH45" s="319"/>
      <c r="AI45" s="267"/>
      <c r="AJ45" s="267"/>
      <c r="AK45" s="267"/>
      <c r="AL45" s="319"/>
      <c r="AM45" s="267"/>
      <c r="AN45" s="319"/>
      <c r="AO45" s="319"/>
      <c r="AP45" s="550"/>
    </row>
    <row r="46" spans="3:42" s="30" customFormat="1" ht="13.8" customHeight="1" x14ac:dyDescent="0.3">
      <c r="C46" s="497" t="s">
        <v>1758</v>
      </c>
      <c r="D46" s="657" t="s">
        <v>1086</v>
      </c>
      <c r="E46" s="197" t="s">
        <v>1767</v>
      </c>
      <c r="F46" s="495" t="s">
        <v>15</v>
      </c>
      <c r="G46" s="197" t="s">
        <v>21</v>
      </c>
      <c r="H46" s="495" t="s">
        <v>15</v>
      </c>
      <c r="I46" s="197" t="s">
        <v>21</v>
      </c>
      <c r="J46" s="495" t="s">
        <v>7</v>
      </c>
      <c r="K46" s="319"/>
      <c r="L46" s="319"/>
      <c r="M46" s="319" t="s">
        <v>25</v>
      </c>
      <c r="N46" s="319"/>
      <c r="O46" s="319"/>
      <c r="P46" s="319"/>
      <c r="Q46" s="319"/>
      <c r="R46" s="319"/>
      <c r="S46" s="319"/>
      <c r="T46" s="319"/>
      <c r="U46" s="319"/>
      <c r="V46" s="319"/>
      <c r="W46" s="319"/>
      <c r="X46" s="319"/>
      <c r="Y46" s="319"/>
      <c r="Z46" s="319"/>
      <c r="AA46" s="319"/>
      <c r="AB46" s="319"/>
      <c r="AC46" s="267"/>
      <c r="AD46" s="319"/>
      <c r="AE46" s="319"/>
      <c r="AF46" s="267"/>
      <c r="AG46" s="267"/>
      <c r="AH46" s="319"/>
      <c r="AI46" s="267"/>
      <c r="AJ46" s="267"/>
      <c r="AK46" s="267"/>
      <c r="AL46" s="319"/>
      <c r="AM46" s="267"/>
      <c r="AN46" s="319"/>
      <c r="AO46" s="319"/>
      <c r="AP46" s="550"/>
    </row>
    <row r="47" spans="3:42" s="30" customFormat="1" ht="13.8" customHeight="1" x14ac:dyDescent="0.3">
      <c r="C47" s="497" t="s">
        <v>1759</v>
      </c>
      <c r="D47" s="657" t="s">
        <v>1086</v>
      </c>
      <c r="E47" s="197" t="s">
        <v>1768</v>
      </c>
      <c r="F47" s="495" t="s">
        <v>15</v>
      </c>
      <c r="G47" s="197" t="s">
        <v>21</v>
      </c>
      <c r="H47" s="495" t="s">
        <v>15</v>
      </c>
      <c r="I47" s="197" t="s">
        <v>21</v>
      </c>
      <c r="J47" s="495" t="s">
        <v>7</v>
      </c>
      <c r="K47" s="319"/>
      <c r="L47" s="319"/>
      <c r="M47" s="319" t="s">
        <v>25</v>
      </c>
      <c r="N47" s="319"/>
      <c r="O47" s="319"/>
      <c r="P47" s="319"/>
      <c r="Q47" s="319"/>
      <c r="R47" s="319"/>
      <c r="S47" s="319"/>
      <c r="T47" s="319"/>
      <c r="U47" s="319"/>
      <c r="V47" s="319"/>
      <c r="W47" s="319"/>
      <c r="X47" s="319"/>
      <c r="Y47" s="319"/>
      <c r="Z47" s="319"/>
      <c r="AA47" s="319"/>
      <c r="AB47" s="319"/>
      <c r="AC47" s="267"/>
      <c r="AD47" s="319"/>
      <c r="AE47" s="319"/>
      <c r="AF47" s="267"/>
      <c r="AG47" s="267"/>
      <c r="AH47" s="319"/>
      <c r="AI47" s="267"/>
      <c r="AJ47" s="267"/>
      <c r="AK47" s="267"/>
      <c r="AL47" s="319"/>
      <c r="AM47" s="267"/>
      <c r="AN47" s="319"/>
      <c r="AO47" s="319"/>
      <c r="AP47" s="550"/>
    </row>
    <row r="48" spans="3:42" s="30" customFormat="1" x14ac:dyDescent="0.3">
      <c r="C48" s="497" t="s">
        <v>1245</v>
      </c>
      <c r="D48" s="547" t="s">
        <v>1085</v>
      </c>
      <c r="E48" s="197" t="s">
        <v>1257</v>
      </c>
      <c r="F48" s="495" t="s">
        <v>15</v>
      </c>
      <c r="G48" s="197" t="s">
        <v>21</v>
      </c>
      <c r="H48" s="495" t="s">
        <v>15</v>
      </c>
      <c r="I48" s="197" t="s">
        <v>21</v>
      </c>
      <c r="J48" s="495" t="s">
        <v>7</v>
      </c>
      <c r="K48" s="319"/>
      <c r="L48" s="319"/>
      <c r="M48" s="319" t="s">
        <v>25</v>
      </c>
      <c r="N48" s="319"/>
      <c r="O48" s="319"/>
      <c r="P48" s="319"/>
      <c r="Q48" s="319"/>
      <c r="R48" s="319"/>
      <c r="S48" s="319"/>
      <c r="T48" s="319"/>
      <c r="U48" s="319"/>
      <c r="V48" s="319"/>
      <c r="W48" s="319"/>
      <c r="X48" s="319"/>
      <c r="Y48" s="319" t="s">
        <v>25</v>
      </c>
      <c r="Z48" s="319"/>
      <c r="AA48" s="319"/>
      <c r="AB48" s="319"/>
      <c r="AC48" s="267"/>
      <c r="AD48" s="319"/>
      <c r="AE48" s="319"/>
      <c r="AF48" s="267"/>
      <c r="AG48" s="267"/>
      <c r="AH48" s="319"/>
      <c r="AI48" s="267"/>
      <c r="AJ48" s="267"/>
      <c r="AK48" s="267"/>
      <c r="AL48" s="319"/>
      <c r="AM48" s="267"/>
      <c r="AN48" s="319"/>
      <c r="AO48" s="319"/>
      <c r="AP48" s="550"/>
    </row>
    <row r="49" spans="3:42" s="30" customFormat="1" x14ac:dyDescent="0.3">
      <c r="C49" s="286" t="s">
        <v>62</v>
      </c>
      <c r="D49" s="496" t="s">
        <v>61</v>
      </c>
      <c r="E49" s="197" t="s">
        <v>601</v>
      </c>
      <c r="F49" s="197" t="s">
        <v>15</v>
      </c>
      <c r="G49" s="197" t="s">
        <v>21</v>
      </c>
      <c r="H49" s="197" t="s">
        <v>15</v>
      </c>
      <c r="I49" s="197" t="s">
        <v>15</v>
      </c>
      <c r="J49" s="551" t="s">
        <v>49</v>
      </c>
      <c r="K49" s="319"/>
      <c r="L49" s="319"/>
      <c r="M49" s="319"/>
      <c r="N49" s="319" t="s">
        <v>25</v>
      </c>
      <c r="O49" s="319"/>
      <c r="P49" s="319"/>
      <c r="Q49" s="319"/>
      <c r="R49" s="319"/>
      <c r="S49" s="319"/>
      <c r="T49" s="319"/>
      <c r="U49" s="319"/>
      <c r="V49" s="319"/>
      <c r="W49" s="319"/>
      <c r="X49" s="319"/>
      <c r="Y49" s="319" t="s">
        <v>25</v>
      </c>
      <c r="Z49" s="319"/>
      <c r="AA49" s="319" t="s">
        <v>25</v>
      </c>
      <c r="AB49" s="319" t="s">
        <v>25</v>
      </c>
      <c r="AC49" s="319"/>
      <c r="AD49" s="319"/>
      <c r="AE49" s="319"/>
      <c r="AF49" s="398"/>
      <c r="AG49" s="319"/>
      <c r="AH49" s="319"/>
      <c r="AI49" s="398"/>
      <c r="AJ49" s="319"/>
      <c r="AK49" s="319"/>
      <c r="AL49" s="319"/>
      <c r="AM49" s="319"/>
      <c r="AN49" s="319"/>
      <c r="AO49" s="319"/>
      <c r="AP49" s="550"/>
    </row>
    <row r="50" spans="3:42" s="30" customFormat="1" x14ac:dyDescent="0.3">
      <c r="C50" s="286" t="s">
        <v>63</v>
      </c>
      <c r="D50" s="496" t="s">
        <v>61</v>
      </c>
      <c r="E50" s="197" t="s">
        <v>602</v>
      </c>
      <c r="F50" s="197" t="s">
        <v>15</v>
      </c>
      <c r="G50" s="197" t="s">
        <v>21</v>
      </c>
      <c r="H50" s="197" t="s">
        <v>15</v>
      </c>
      <c r="I50" s="197" t="s">
        <v>15</v>
      </c>
      <c r="J50" s="551" t="s">
        <v>49</v>
      </c>
      <c r="K50" s="319"/>
      <c r="L50" s="319"/>
      <c r="M50" s="319"/>
      <c r="N50" s="319" t="s">
        <v>25</v>
      </c>
      <c r="O50" s="319"/>
      <c r="P50" s="319"/>
      <c r="Q50" s="319"/>
      <c r="R50" s="319"/>
      <c r="S50" s="319"/>
      <c r="T50" s="319"/>
      <c r="U50" s="319"/>
      <c r="V50" s="319"/>
      <c r="W50" s="319"/>
      <c r="X50" s="319"/>
      <c r="Y50" s="319" t="s">
        <v>25</v>
      </c>
      <c r="Z50" s="319"/>
      <c r="AA50" s="319" t="s">
        <v>25</v>
      </c>
      <c r="AB50" s="319" t="s">
        <v>25</v>
      </c>
      <c r="AC50" s="319"/>
      <c r="AD50" s="319"/>
      <c r="AE50" s="319"/>
      <c r="AF50" s="398"/>
      <c r="AG50" s="319"/>
      <c r="AH50" s="319"/>
      <c r="AI50" s="398"/>
      <c r="AJ50" s="319"/>
      <c r="AK50" s="319"/>
      <c r="AL50" s="319"/>
      <c r="AM50" s="398"/>
      <c r="AN50" s="319"/>
      <c r="AO50" s="319"/>
      <c r="AP50" s="550"/>
    </row>
    <row r="51" spans="3:42" s="30" customFormat="1" x14ac:dyDescent="0.3">
      <c r="C51" s="286" t="s">
        <v>65</v>
      </c>
      <c r="D51" s="547" t="s">
        <v>64</v>
      </c>
      <c r="E51" s="197" t="s">
        <v>603</v>
      </c>
      <c r="F51" s="197" t="s">
        <v>15</v>
      </c>
      <c r="G51" s="197" t="s">
        <v>21</v>
      </c>
      <c r="H51" s="197" t="s">
        <v>15</v>
      </c>
      <c r="I51" s="197" t="s">
        <v>21</v>
      </c>
      <c r="J51" s="551" t="s">
        <v>28</v>
      </c>
      <c r="K51" s="319"/>
      <c r="L51" s="319"/>
      <c r="M51" s="319"/>
      <c r="N51" s="319" t="s">
        <v>25</v>
      </c>
      <c r="O51" s="319"/>
      <c r="P51" s="319"/>
      <c r="Q51" s="319"/>
      <c r="R51" s="319"/>
      <c r="S51" s="319"/>
      <c r="T51" s="319"/>
      <c r="U51" s="319"/>
      <c r="V51" s="319"/>
      <c r="W51" s="319"/>
      <c r="X51" s="319"/>
      <c r="Y51" s="319"/>
      <c r="Z51" s="319"/>
      <c r="AA51" s="319" t="s">
        <v>25</v>
      </c>
      <c r="AB51" s="319" t="s">
        <v>25</v>
      </c>
      <c r="AC51" s="398"/>
      <c r="AD51" s="319"/>
      <c r="AE51" s="319"/>
      <c r="AF51" s="398"/>
      <c r="AG51" s="398"/>
      <c r="AH51" s="398"/>
      <c r="AI51" s="398"/>
      <c r="AJ51" s="398"/>
      <c r="AK51" s="398"/>
      <c r="AL51" s="398"/>
      <c r="AM51" s="398"/>
      <c r="AN51" s="319"/>
      <c r="AO51" s="319"/>
      <c r="AP51" s="550"/>
    </row>
    <row r="52" spans="3:42" s="30" customFormat="1" x14ac:dyDescent="0.3">
      <c r="C52" s="286" t="s">
        <v>67</v>
      </c>
      <c r="D52" s="496" t="s">
        <v>66</v>
      </c>
      <c r="E52" s="197" t="s">
        <v>710</v>
      </c>
      <c r="F52" s="197" t="s">
        <v>15</v>
      </c>
      <c r="G52" s="197" t="s">
        <v>21</v>
      </c>
      <c r="H52" s="197" t="s">
        <v>21</v>
      </c>
      <c r="I52" s="197" t="s">
        <v>21</v>
      </c>
      <c r="J52" s="551" t="s">
        <v>7</v>
      </c>
      <c r="K52" s="319"/>
      <c r="L52" s="319"/>
      <c r="M52" s="319"/>
      <c r="N52" s="319" t="s">
        <v>25</v>
      </c>
      <c r="O52" s="319"/>
      <c r="P52" s="319"/>
      <c r="Q52" s="319"/>
      <c r="R52" s="319"/>
      <c r="S52" s="319"/>
      <c r="T52" s="319"/>
      <c r="U52" s="319"/>
      <c r="V52" s="319"/>
      <c r="W52" s="319"/>
      <c r="X52" s="319"/>
      <c r="Y52" s="319"/>
      <c r="Z52" s="319"/>
      <c r="AA52" s="319" t="s">
        <v>25</v>
      </c>
      <c r="AB52" s="319" t="s">
        <v>25</v>
      </c>
      <c r="AC52" s="398"/>
      <c r="AD52" s="319"/>
      <c r="AE52" s="319"/>
      <c r="AF52" s="398"/>
      <c r="AG52" s="319"/>
      <c r="AH52" s="398" t="s">
        <v>9</v>
      </c>
      <c r="AI52" s="398"/>
      <c r="AJ52" s="398"/>
      <c r="AK52" s="398"/>
      <c r="AL52" s="398"/>
      <c r="AM52" s="398"/>
      <c r="AN52" s="319"/>
      <c r="AO52" s="319"/>
      <c r="AP52" s="550"/>
    </row>
    <row r="53" spans="3:42" s="30" customFormat="1" x14ac:dyDescent="0.3">
      <c r="C53" s="286" t="s">
        <v>68</v>
      </c>
      <c r="D53" s="496" t="s">
        <v>66</v>
      </c>
      <c r="E53" s="197" t="s">
        <v>711</v>
      </c>
      <c r="F53" s="197" t="s">
        <v>15</v>
      </c>
      <c r="G53" s="197" t="s">
        <v>21</v>
      </c>
      <c r="H53" s="197" t="s">
        <v>21</v>
      </c>
      <c r="I53" s="197" t="s">
        <v>21</v>
      </c>
      <c r="J53" s="551" t="s">
        <v>7</v>
      </c>
      <c r="K53" s="319"/>
      <c r="L53" s="319"/>
      <c r="M53" s="319"/>
      <c r="N53" s="319" t="s">
        <v>25</v>
      </c>
      <c r="O53" s="319"/>
      <c r="P53" s="319"/>
      <c r="Q53" s="319"/>
      <c r="R53" s="319"/>
      <c r="S53" s="319"/>
      <c r="T53" s="319"/>
      <c r="U53" s="319"/>
      <c r="V53" s="319"/>
      <c r="W53" s="319"/>
      <c r="X53" s="319"/>
      <c r="Y53" s="319"/>
      <c r="Z53" s="319"/>
      <c r="AA53" s="319" t="s">
        <v>25</v>
      </c>
      <c r="AB53" s="319" t="s">
        <v>25</v>
      </c>
      <c r="AC53" s="398"/>
      <c r="AD53" s="319"/>
      <c r="AE53" s="319"/>
      <c r="AF53" s="398"/>
      <c r="AG53" s="319" t="s">
        <v>25</v>
      </c>
      <c r="AH53" s="398"/>
      <c r="AI53" s="398"/>
      <c r="AJ53" s="398"/>
      <c r="AK53" s="398"/>
      <c r="AL53" s="398"/>
      <c r="AM53" s="398"/>
      <c r="AN53" s="319"/>
      <c r="AO53" s="319"/>
      <c r="AP53" s="550"/>
    </row>
    <row r="54" spans="3:42" s="30" customFormat="1" x14ac:dyDescent="0.3">
      <c r="C54" s="286" t="s">
        <v>70</v>
      </c>
      <c r="D54" s="547" t="s">
        <v>71</v>
      </c>
      <c r="E54" s="197" t="s">
        <v>604</v>
      </c>
      <c r="F54" s="197" t="s">
        <v>15</v>
      </c>
      <c r="G54" s="197" t="s">
        <v>21</v>
      </c>
      <c r="H54" s="197" t="s">
        <v>15</v>
      </c>
      <c r="I54" s="197" t="s">
        <v>21</v>
      </c>
      <c r="J54" s="551" t="s">
        <v>7</v>
      </c>
      <c r="K54" s="319"/>
      <c r="L54" s="319"/>
      <c r="M54" s="319"/>
      <c r="N54" s="319" t="s">
        <v>25</v>
      </c>
      <c r="O54" s="319"/>
      <c r="P54" s="319"/>
      <c r="Q54" s="319"/>
      <c r="R54" s="319"/>
      <c r="S54" s="319"/>
      <c r="T54" s="319"/>
      <c r="U54" s="319"/>
      <c r="V54" s="319"/>
      <c r="W54" s="319"/>
      <c r="X54" s="319"/>
      <c r="Y54" s="319"/>
      <c r="Z54" s="319"/>
      <c r="AA54" s="319" t="s">
        <v>25</v>
      </c>
      <c r="AB54" s="319" t="s">
        <v>25</v>
      </c>
      <c r="AC54" s="398"/>
      <c r="AD54" s="319"/>
      <c r="AE54" s="319"/>
      <c r="AF54" s="319"/>
      <c r="AG54" s="398" t="s">
        <v>25</v>
      </c>
      <c r="AH54" s="319" t="s">
        <v>25</v>
      </c>
      <c r="AI54" s="319"/>
      <c r="AJ54" s="398"/>
      <c r="AK54" s="398"/>
      <c r="AL54" s="398"/>
      <c r="AM54" s="398"/>
      <c r="AN54" s="319"/>
      <c r="AO54" s="319"/>
      <c r="AP54" s="550"/>
    </row>
    <row r="55" spans="3:42" s="30" customFormat="1" x14ac:dyDescent="0.3">
      <c r="C55" s="286" t="s">
        <v>72</v>
      </c>
      <c r="D55" s="496" t="s">
        <v>73</v>
      </c>
      <c r="E55" s="197" t="s">
        <v>805</v>
      </c>
      <c r="F55" s="197" t="s">
        <v>15</v>
      </c>
      <c r="G55" s="197" t="s">
        <v>21</v>
      </c>
      <c r="H55" s="197" t="s">
        <v>15</v>
      </c>
      <c r="I55" s="197" t="s">
        <v>21</v>
      </c>
      <c r="J55" s="551" t="s">
        <v>7</v>
      </c>
      <c r="K55" s="319"/>
      <c r="L55" s="319"/>
      <c r="M55" s="319"/>
      <c r="N55" s="319" t="s">
        <v>25</v>
      </c>
      <c r="O55" s="319"/>
      <c r="P55" s="319"/>
      <c r="Q55" s="319"/>
      <c r="R55" s="319"/>
      <c r="S55" s="319"/>
      <c r="T55" s="319"/>
      <c r="U55" s="319"/>
      <c r="V55" s="319"/>
      <c r="W55" s="319"/>
      <c r="X55" s="319"/>
      <c r="Y55" s="319"/>
      <c r="Z55" s="319"/>
      <c r="AA55" s="319" t="s">
        <v>25</v>
      </c>
      <c r="AB55" s="319" t="s">
        <v>25</v>
      </c>
      <c r="AC55" s="398"/>
      <c r="AD55" s="319"/>
      <c r="AE55" s="319"/>
      <c r="AF55" s="319"/>
      <c r="AG55" s="398"/>
      <c r="AH55" s="319" t="s">
        <v>25</v>
      </c>
      <c r="AI55" s="319"/>
      <c r="AJ55" s="398"/>
      <c r="AK55" s="398"/>
      <c r="AL55" s="398"/>
      <c r="AM55" s="398"/>
      <c r="AN55" s="319"/>
      <c r="AO55" s="319"/>
      <c r="AP55" s="550"/>
    </row>
    <row r="56" spans="3:42" s="30" customFormat="1" x14ac:dyDescent="0.3">
      <c r="C56" s="286" t="s">
        <v>74</v>
      </c>
      <c r="D56" s="496" t="s">
        <v>73</v>
      </c>
      <c r="E56" s="197" t="s">
        <v>605</v>
      </c>
      <c r="F56" s="197" t="s">
        <v>21</v>
      </c>
      <c r="G56" s="197" t="s">
        <v>15</v>
      </c>
      <c r="H56" s="197" t="s">
        <v>21</v>
      </c>
      <c r="I56" s="197" t="s">
        <v>15</v>
      </c>
      <c r="J56" s="551" t="s">
        <v>7</v>
      </c>
      <c r="K56" s="319"/>
      <c r="L56" s="319"/>
      <c r="M56" s="319"/>
      <c r="N56" s="319" t="s">
        <v>25</v>
      </c>
      <c r="O56" s="319"/>
      <c r="P56" s="319"/>
      <c r="Q56" s="319"/>
      <c r="R56" s="319"/>
      <c r="S56" s="319"/>
      <c r="T56" s="319"/>
      <c r="U56" s="319"/>
      <c r="V56" s="319"/>
      <c r="W56" s="319"/>
      <c r="X56" s="319"/>
      <c r="Y56" s="319"/>
      <c r="Z56" s="319"/>
      <c r="AA56" s="319"/>
      <c r="AB56" s="319"/>
      <c r="AC56" s="319"/>
      <c r="AD56" s="319"/>
      <c r="AE56" s="319"/>
      <c r="AF56" s="319"/>
      <c r="AG56" s="319"/>
      <c r="AH56" s="319"/>
      <c r="AI56" s="319" t="s">
        <v>25</v>
      </c>
      <c r="AJ56" s="319"/>
      <c r="AK56" s="319"/>
      <c r="AL56" s="319"/>
      <c r="AM56" s="319"/>
      <c r="AN56" s="319"/>
      <c r="AO56" s="319"/>
      <c r="AP56" s="550"/>
    </row>
    <row r="57" spans="3:42" s="30" customFormat="1" x14ac:dyDescent="0.3">
      <c r="C57" s="286" t="s">
        <v>1149</v>
      </c>
      <c r="D57" s="496" t="s">
        <v>993</v>
      </c>
      <c r="E57" s="197" t="s">
        <v>1065</v>
      </c>
      <c r="F57" s="197" t="s">
        <v>15</v>
      </c>
      <c r="G57" s="197" t="s">
        <v>15</v>
      </c>
      <c r="H57" s="197" t="s">
        <v>15</v>
      </c>
      <c r="I57" s="197" t="s">
        <v>15</v>
      </c>
      <c r="J57" s="551" t="s">
        <v>7</v>
      </c>
      <c r="K57" s="319"/>
      <c r="L57" s="319"/>
      <c r="M57" s="319"/>
      <c r="N57" s="319"/>
      <c r="O57" s="319" t="s">
        <v>25</v>
      </c>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t="s">
        <v>25</v>
      </c>
      <c r="AO57" s="319" t="s">
        <v>25</v>
      </c>
      <c r="AP57" s="550"/>
    </row>
    <row r="58" spans="3:42" s="30" customFormat="1" x14ac:dyDescent="0.3">
      <c r="C58" s="286" t="s">
        <v>1148</v>
      </c>
      <c r="D58" s="496" t="s">
        <v>993</v>
      </c>
      <c r="E58" s="197" t="s">
        <v>1064</v>
      </c>
      <c r="F58" s="197" t="s">
        <v>15</v>
      </c>
      <c r="G58" s="197" t="s">
        <v>15</v>
      </c>
      <c r="H58" s="197" t="s">
        <v>15</v>
      </c>
      <c r="I58" s="197" t="s">
        <v>15</v>
      </c>
      <c r="J58" s="551" t="s">
        <v>722</v>
      </c>
      <c r="K58" s="319"/>
      <c r="L58" s="319"/>
      <c r="M58" s="319"/>
      <c r="N58" s="319"/>
      <c r="O58" s="319" t="s">
        <v>25</v>
      </c>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t="s">
        <v>25</v>
      </c>
      <c r="AO58" s="319" t="s">
        <v>25</v>
      </c>
      <c r="AP58" s="550"/>
    </row>
    <row r="59" spans="3:42" s="30" customFormat="1" x14ac:dyDescent="0.3">
      <c r="C59" s="286" t="s">
        <v>1147</v>
      </c>
      <c r="D59" s="496" t="s">
        <v>993</v>
      </c>
      <c r="E59" s="197" t="s">
        <v>1063</v>
      </c>
      <c r="F59" s="197" t="s">
        <v>15</v>
      </c>
      <c r="G59" s="197" t="s">
        <v>15</v>
      </c>
      <c r="H59" s="197" t="s">
        <v>15</v>
      </c>
      <c r="I59" s="197" t="s">
        <v>15</v>
      </c>
      <c r="J59" s="551" t="s">
        <v>7</v>
      </c>
      <c r="K59" s="319"/>
      <c r="L59" s="319"/>
      <c r="M59" s="319"/>
      <c r="N59" s="319"/>
      <c r="O59" s="319" t="s">
        <v>25</v>
      </c>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t="s">
        <v>25</v>
      </c>
      <c r="AO59" s="319" t="s">
        <v>25</v>
      </c>
      <c r="AP59" s="550"/>
    </row>
    <row r="60" spans="3:42" s="30" customFormat="1" x14ac:dyDescent="0.3">
      <c r="C60" s="286" t="s">
        <v>1256</v>
      </c>
      <c r="D60" s="496" t="s">
        <v>993</v>
      </c>
      <c r="E60" s="394" t="s">
        <v>1233</v>
      </c>
      <c r="F60" s="197" t="s">
        <v>15</v>
      </c>
      <c r="G60" s="197" t="s">
        <v>15</v>
      </c>
      <c r="H60" s="197" t="s">
        <v>15</v>
      </c>
      <c r="I60" s="197" t="s">
        <v>15</v>
      </c>
      <c r="J60" s="551" t="s">
        <v>7</v>
      </c>
      <c r="K60" s="319"/>
      <c r="L60" s="319"/>
      <c r="M60" s="319"/>
      <c r="N60" s="319"/>
      <c r="O60" s="319" t="s">
        <v>25</v>
      </c>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t="s">
        <v>25</v>
      </c>
      <c r="AO60" s="319" t="s">
        <v>25</v>
      </c>
      <c r="AP60" s="550"/>
    </row>
    <row r="61" spans="3:42" s="30" customFormat="1" x14ac:dyDescent="0.3">
      <c r="C61" s="286" t="s">
        <v>78</v>
      </c>
      <c r="D61" s="547" t="s">
        <v>77</v>
      </c>
      <c r="E61" s="197" t="s">
        <v>606</v>
      </c>
      <c r="F61" s="197" t="s">
        <v>15</v>
      </c>
      <c r="G61" s="197" t="s">
        <v>15</v>
      </c>
      <c r="H61" s="197" t="s">
        <v>15</v>
      </c>
      <c r="I61" s="197" t="s">
        <v>15</v>
      </c>
      <c r="J61" s="551" t="s">
        <v>7</v>
      </c>
      <c r="K61" s="319"/>
      <c r="L61" s="319"/>
      <c r="M61" s="319"/>
      <c r="N61" s="319"/>
      <c r="O61" s="319"/>
      <c r="P61" s="319" t="s">
        <v>25</v>
      </c>
      <c r="Q61" s="319"/>
      <c r="R61" s="319"/>
      <c r="S61" s="319"/>
      <c r="T61" s="319"/>
      <c r="U61" s="319"/>
      <c r="V61" s="319"/>
      <c r="W61" s="319"/>
      <c r="X61" s="319"/>
      <c r="Y61" s="319"/>
      <c r="Z61" s="319"/>
      <c r="AA61" s="319" t="s">
        <v>25</v>
      </c>
      <c r="AB61" s="319" t="s">
        <v>25</v>
      </c>
      <c r="AC61" s="398"/>
      <c r="AD61" s="319"/>
      <c r="AE61" s="319"/>
      <c r="AF61" s="319" t="s">
        <v>25</v>
      </c>
      <c r="AG61" s="398"/>
      <c r="AH61" s="398"/>
      <c r="AI61" s="398"/>
      <c r="AJ61" s="319" t="s">
        <v>25</v>
      </c>
      <c r="AK61" s="319" t="s">
        <v>25</v>
      </c>
      <c r="AL61" s="398"/>
      <c r="AM61" s="398"/>
      <c r="AN61" s="319"/>
      <c r="AO61" s="319"/>
      <c r="AP61" s="550"/>
    </row>
    <row r="62" spans="3:42" s="30" customFormat="1" x14ac:dyDescent="0.3">
      <c r="C62" s="286" t="s">
        <v>82</v>
      </c>
      <c r="D62" s="547" t="s">
        <v>81</v>
      </c>
      <c r="E62" s="197" t="s">
        <v>607</v>
      </c>
      <c r="F62" s="197" t="s">
        <v>15</v>
      </c>
      <c r="G62" s="197" t="s">
        <v>15</v>
      </c>
      <c r="H62" s="197" t="s">
        <v>15</v>
      </c>
      <c r="I62" s="197" t="s">
        <v>15</v>
      </c>
      <c r="J62" s="551" t="s">
        <v>7</v>
      </c>
      <c r="K62" s="319"/>
      <c r="L62" s="319"/>
      <c r="M62" s="319"/>
      <c r="N62" s="319"/>
      <c r="O62" s="319"/>
      <c r="P62" s="319" t="s">
        <v>25</v>
      </c>
      <c r="Q62" s="319"/>
      <c r="R62" s="319"/>
      <c r="S62" s="319"/>
      <c r="T62" s="319"/>
      <c r="U62" s="319"/>
      <c r="V62" s="319"/>
      <c r="W62" s="319"/>
      <c r="X62" s="319"/>
      <c r="Y62" s="319"/>
      <c r="Z62" s="319"/>
      <c r="AA62" s="319" t="s">
        <v>25</v>
      </c>
      <c r="AB62" s="319" t="s">
        <v>25</v>
      </c>
      <c r="AC62" s="398"/>
      <c r="AD62" s="319"/>
      <c r="AE62" s="319"/>
      <c r="AF62" s="319" t="s">
        <v>25</v>
      </c>
      <c r="AG62" s="398"/>
      <c r="AH62" s="398"/>
      <c r="AI62" s="398"/>
      <c r="AJ62" s="319" t="s">
        <v>25</v>
      </c>
      <c r="AK62" s="319" t="s">
        <v>25</v>
      </c>
      <c r="AL62" s="398"/>
      <c r="AM62" s="398"/>
      <c r="AN62" s="319"/>
      <c r="AO62" s="319"/>
      <c r="AP62" s="550"/>
    </row>
    <row r="63" spans="3:42" s="30" customFormat="1" x14ac:dyDescent="0.3">
      <c r="C63" s="286" t="s">
        <v>87</v>
      </c>
      <c r="D63" s="547" t="s">
        <v>1000</v>
      </c>
      <c r="E63" s="394" t="s">
        <v>1058</v>
      </c>
      <c r="F63" s="197" t="s">
        <v>15</v>
      </c>
      <c r="G63" s="197" t="s">
        <v>21</v>
      </c>
      <c r="H63" s="197" t="s">
        <v>15</v>
      </c>
      <c r="I63" s="197" t="s">
        <v>21</v>
      </c>
      <c r="J63" s="551" t="s">
        <v>7</v>
      </c>
      <c r="K63" s="319"/>
      <c r="L63" s="319"/>
      <c r="M63" s="319"/>
      <c r="N63" s="319"/>
      <c r="O63" s="319"/>
      <c r="P63" s="319" t="s">
        <v>25</v>
      </c>
      <c r="Q63" s="319"/>
      <c r="R63" s="319"/>
      <c r="S63" s="319"/>
      <c r="T63" s="319"/>
      <c r="U63" s="319"/>
      <c r="V63" s="319"/>
      <c r="W63" s="319"/>
      <c r="X63" s="319"/>
      <c r="Y63" s="319"/>
      <c r="Z63" s="319"/>
      <c r="AA63" s="319"/>
      <c r="AB63" s="319"/>
      <c r="AC63" s="398"/>
      <c r="AD63" s="319"/>
      <c r="AE63" s="319"/>
      <c r="AF63" s="319"/>
      <c r="AG63" s="398"/>
      <c r="AH63" s="398"/>
      <c r="AI63" s="398"/>
      <c r="AJ63" s="319"/>
      <c r="AK63" s="319"/>
      <c r="AL63" s="398"/>
      <c r="AM63" s="398"/>
      <c r="AN63" s="319" t="s">
        <v>25</v>
      </c>
      <c r="AO63" s="319"/>
      <c r="AP63" s="550"/>
    </row>
    <row r="64" spans="3:42" s="30" customFormat="1" x14ac:dyDescent="0.3">
      <c r="C64" s="286" t="s">
        <v>89</v>
      </c>
      <c r="D64" s="547" t="s">
        <v>1000</v>
      </c>
      <c r="E64" s="394" t="s">
        <v>1059</v>
      </c>
      <c r="F64" s="197" t="s">
        <v>15</v>
      </c>
      <c r="G64" s="197" t="s">
        <v>21</v>
      </c>
      <c r="H64" s="197" t="s">
        <v>15</v>
      </c>
      <c r="I64" s="197" t="s">
        <v>21</v>
      </c>
      <c r="J64" s="551" t="s">
        <v>7</v>
      </c>
      <c r="K64" s="319"/>
      <c r="L64" s="319"/>
      <c r="M64" s="319"/>
      <c r="N64" s="319"/>
      <c r="O64" s="319"/>
      <c r="P64" s="319" t="s">
        <v>25</v>
      </c>
      <c r="Q64" s="319"/>
      <c r="R64" s="319"/>
      <c r="S64" s="319"/>
      <c r="T64" s="319"/>
      <c r="U64" s="319"/>
      <c r="V64" s="319"/>
      <c r="W64" s="319"/>
      <c r="X64" s="319"/>
      <c r="Y64" s="319"/>
      <c r="Z64" s="319"/>
      <c r="AA64" s="319"/>
      <c r="AB64" s="319"/>
      <c r="AC64" s="398"/>
      <c r="AD64" s="319"/>
      <c r="AE64" s="319"/>
      <c r="AF64" s="319"/>
      <c r="AG64" s="398"/>
      <c r="AH64" s="398"/>
      <c r="AI64" s="398"/>
      <c r="AJ64" s="319"/>
      <c r="AK64" s="319"/>
      <c r="AL64" s="398"/>
      <c r="AM64" s="398"/>
      <c r="AN64" s="319" t="s">
        <v>25</v>
      </c>
      <c r="AO64" s="319"/>
      <c r="AP64" s="550"/>
    </row>
    <row r="65" spans="3:42" s="30" customFormat="1" x14ac:dyDescent="0.3">
      <c r="C65" s="286" t="s">
        <v>94</v>
      </c>
      <c r="D65" s="547" t="s">
        <v>80</v>
      </c>
      <c r="E65" s="197" t="s">
        <v>1146</v>
      </c>
      <c r="F65" s="197" t="s">
        <v>15</v>
      </c>
      <c r="G65" s="197" t="s">
        <v>15</v>
      </c>
      <c r="H65" s="197" t="s">
        <v>15</v>
      </c>
      <c r="I65" s="197" t="s">
        <v>15</v>
      </c>
      <c r="J65" s="551" t="s">
        <v>7</v>
      </c>
      <c r="K65" s="319"/>
      <c r="L65" s="319"/>
      <c r="M65" s="319"/>
      <c r="N65" s="319"/>
      <c r="O65" s="319"/>
      <c r="P65" s="319" t="s">
        <v>25</v>
      </c>
      <c r="Q65" s="319"/>
      <c r="R65" s="319"/>
      <c r="S65" s="319"/>
      <c r="T65" s="319"/>
      <c r="U65" s="319"/>
      <c r="V65" s="319"/>
      <c r="W65" s="319"/>
      <c r="X65" s="319"/>
      <c r="Y65" s="319"/>
      <c r="Z65" s="319"/>
      <c r="AA65" s="319" t="s">
        <v>25</v>
      </c>
      <c r="AB65" s="319" t="s">
        <v>25</v>
      </c>
      <c r="AC65" s="398"/>
      <c r="AD65" s="319"/>
      <c r="AE65" s="319"/>
      <c r="AF65" s="319" t="s">
        <v>25</v>
      </c>
      <c r="AG65" s="398"/>
      <c r="AH65" s="398"/>
      <c r="AI65" s="398"/>
      <c r="AJ65" s="319" t="s">
        <v>25</v>
      </c>
      <c r="AK65" s="319" t="s">
        <v>25</v>
      </c>
      <c r="AL65" s="398"/>
      <c r="AM65" s="398"/>
      <c r="AN65" s="319"/>
      <c r="AO65" s="319"/>
      <c r="AP65" s="550"/>
    </row>
    <row r="66" spans="3:42" s="30" customFormat="1" x14ac:dyDescent="0.3">
      <c r="C66" s="286" t="s">
        <v>95</v>
      </c>
      <c r="D66" s="547" t="s">
        <v>80</v>
      </c>
      <c r="E66" s="197" t="s">
        <v>1145</v>
      </c>
      <c r="F66" s="197" t="s">
        <v>15</v>
      </c>
      <c r="G66" s="197" t="s">
        <v>15</v>
      </c>
      <c r="H66" s="197" t="s">
        <v>15</v>
      </c>
      <c r="I66" s="197" t="s">
        <v>15</v>
      </c>
      <c r="J66" s="551" t="s">
        <v>7</v>
      </c>
      <c r="K66" s="319"/>
      <c r="L66" s="319"/>
      <c r="M66" s="319"/>
      <c r="N66" s="319"/>
      <c r="O66" s="319"/>
      <c r="P66" s="319" t="s">
        <v>25</v>
      </c>
      <c r="Q66" s="319"/>
      <c r="R66" s="319"/>
      <c r="S66" s="319"/>
      <c r="T66" s="319"/>
      <c r="U66" s="319"/>
      <c r="V66" s="319"/>
      <c r="W66" s="319"/>
      <c r="X66" s="319"/>
      <c r="Y66" s="319"/>
      <c r="Z66" s="319"/>
      <c r="AA66" s="319" t="s">
        <v>25</v>
      </c>
      <c r="AB66" s="319" t="s">
        <v>25</v>
      </c>
      <c r="AC66" s="398"/>
      <c r="AD66" s="319"/>
      <c r="AE66" s="319"/>
      <c r="AF66" s="319" t="s">
        <v>25</v>
      </c>
      <c r="AG66" s="398"/>
      <c r="AH66" s="398"/>
      <c r="AI66" s="398"/>
      <c r="AJ66" s="319" t="s">
        <v>25</v>
      </c>
      <c r="AK66" s="319" t="s">
        <v>25</v>
      </c>
      <c r="AL66" s="398"/>
      <c r="AM66" s="398"/>
      <c r="AN66" s="319"/>
      <c r="AO66" s="319"/>
      <c r="AP66" s="550"/>
    </row>
    <row r="67" spans="3:42" s="30" customFormat="1" ht="28.8" x14ac:dyDescent="0.3">
      <c r="C67" s="286" t="s">
        <v>97</v>
      </c>
      <c r="D67" s="547" t="s">
        <v>669</v>
      </c>
      <c r="E67" s="197" t="s">
        <v>1213</v>
      </c>
      <c r="F67" s="197" t="s">
        <v>15</v>
      </c>
      <c r="G67" s="197" t="s">
        <v>15</v>
      </c>
      <c r="H67" s="197" t="s">
        <v>15</v>
      </c>
      <c r="I67" s="197" t="s">
        <v>15</v>
      </c>
      <c r="J67" s="551" t="s">
        <v>7</v>
      </c>
      <c r="K67" s="319"/>
      <c r="L67" s="319"/>
      <c r="M67" s="319"/>
      <c r="N67" s="319"/>
      <c r="O67" s="319"/>
      <c r="P67" s="319" t="s">
        <v>25</v>
      </c>
      <c r="Q67" s="319"/>
      <c r="R67" s="319"/>
      <c r="S67" s="319"/>
      <c r="T67" s="319"/>
      <c r="U67" s="319"/>
      <c r="V67" s="319"/>
      <c r="W67" s="319"/>
      <c r="X67" s="319"/>
      <c r="Y67" s="319"/>
      <c r="Z67" s="319"/>
      <c r="AA67" s="319" t="s">
        <v>25</v>
      </c>
      <c r="AB67" s="319" t="s">
        <v>25</v>
      </c>
      <c r="AC67" s="398"/>
      <c r="AD67" s="319"/>
      <c r="AE67" s="319"/>
      <c r="AF67" s="319" t="s">
        <v>25</v>
      </c>
      <c r="AG67" s="398"/>
      <c r="AH67" s="398"/>
      <c r="AI67" s="398"/>
      <c r="AJ67" s="319" t="s">
        <v>25</v>
      </c>
      <c r="AK67" s="319" t="s">
        <v>25</v>
      </c>
      <c r="AL67" s="398"/>
      <c r="AM67" s="398"/>
      <c r="AN67" s="319"/>
      <c r="AO67" s="319"/>
      <c r="AP67" s="550"/>
    </row>
    <row r="68" spans="3:42" s="30" customFormat="1" x14ac:dyDescent="0.3">
      <c r="C68" s="286" t="s">
        <v>99</v>
      </c>
      <c r="D68" s="547" t="s">
        <v>669</v>
      </c>
      <c r="E68" s="197" t="s">
        <v>1255</v>
      </c>
      <c r="F68" s="197" t="s">
        <v>15</v>
      </c>
      <c r="G68" s="197" t="s">
        <v>15</v>
      </c>
      <c r="H68" s="197" t="s">
        <v>15</v>
      </c>
      <c r="I68" s="197" t="s">
        <v>15</v>
      </c>
      <c r="J68" s="551" t="s">
        <v>722</v>
      </c>
      <c r="K68" s="319"/>
      <c r="L68" s="319"/>
      <c r="M68" s="319"/>
      <c r="N68" s="319"/>
      <c r="O68" s="319"/>
      <c r="P68" s="319" t="s">
        <v>25</v>
      </c>
      <c r="Q68" s="319"/>
      <c r="R68" s="319"/>
      <c r="S68" s="319"/>
      <c r="T68" s="319"/>
      <c r="U68" s="319"/>
      <c r="V68" s="319"/>
      <c r="W68" s="319"/>
      <c r="X68" s="319"/>
      <c r="Y68" s="319"/>
      <c r="Z68" s="319"/>
      <c r="AA68" s="319" t="s">
        <v>25</v>
      </c>
      <c r="AB68" s="319" t="s">
        <v>25</v>
      </c>
      <c r="AC68" s="398"/>
      <c r="AD68" s="319"/>
      <c r="AE68" s="319"/>
      <c r="AF68" s="319" t="s">
        <v>25</v>
      </c>
      <c r="AG68" s="398"/>
      <c r="AH68" s="398"/>
      <c r="AI68" s="398"/>
      <c r="AJ68" s="319" t="s">
        <v>25</v>
      </c>
      <c r="AK68" s="319" t="s">
        <v>25</v>
      </c>
      <c r="AL68" s="398"/>
      <c r="AM68" s="398"/>
      <c r="AN68" s="319"/>
      <c r="AO68" s="319"/>
      <c r="AP68" s="550"/>
    </row>
    <row r="69" spans="3:42" s="30" customFormat="1" x14ac:dyDescent="0.3">
      <c r="C69" s="286" t="s">
        <v>379</v>
      </c>
      <c r="D69" s="547" t="s">
        <v>669</v>
      </c>
      <c r="E69" s="197" t="s">
        <v>1254</v>
      </c>
      <c r="F69" s="197" t="s">
        <v>15</v>
      </c>
      <c r="G69" s="197" t="s">
        <v>15</v>
      </c>
      <c r="H69" s="197" t="s">
        <v>15</v>
      </c>
      <c r="I69" s="197" t="s">
        <v>15</v>
      </c>
      <c r="J69" s="551" t="s">
        <v>722</v>
      </c>
      <c r="K69" s="319"/>
      <c r="L69" s="319"/>
      <c r="M69" s="319"/>
      <c r="N69" s="319"/>
      <c r="O69" s="319"/>
      <c r="P69" s="319" t="s">
        <v>25</v>
      </c>
      <c r="Q69" s="319"/>
      <c r="R69" s="319"/>
      <c r="S69" s="319"/>
      <c r="T69" s="319"/>
      <c r="U69" s="319"/>
      <c r="V69" s="319"/>
      <c r="W69" s="319"/>
      <c r="X69" s="319"/>
      <c r="Y69" s="319"/>
      <c r="Z69" s="319"/>
      <c r="AA69" s="319" t="s">
        <v>25</v>
      </c>
      <c r="AB69" s="319" t="s">
        <v>25</v>
      </c>
      <c r="AC69" s="398"/>
      <c r="AD69" s="319"/>
      <c r="AE69" s="319"/>
      <c r="AF69" s="319" t="s">
        <v>25</v>
      </c>
      <c r="AG69" s="398"/>
      <c r="AH69" s="398"/>
      <c r="AI69" s="398"/>
      <c r="AJ69" s="319" t="s">
        <v>25</v>
      </c>
      <c r="AK69" s="319" t="s">
        <v>25</v>
      </c>
      <c r="AL69" s="398"/>
      <c r="AM69" s="398"/>
      <c r="AN69" s="319"/>
      <c r="AO69" s="319"/>
      <c r="AP69" s="550"/>
    </row>
    <row r="70" spans="3:42" s="30" customFormat="1" x14ac:dyDescent="0.3">
      <c r="C70" s="286" t="s">
        <v>380</v>
      </c>
      <c r="D70" s="547" t="s">
        <v>669</v>
      </c>
      <c r="E70" s="197" t="s">
        <v>1253</v>
      </c>
      <c r="F70" s="197" t="s">
        <v>15</v>
      </c>
      <c r="G70" s="197" t="s">
        <v>15</v>
      </c>
      <c r="H70" s="197" t="s">
        <v>15</v>
      </c>
      <c r="I70" s="197" t="s">
        <v>15</v>
      </c>
      <c r="J70" s="551" t="s">
        <v>722</v>
      </c>
      <c r="K70" s="319"/>
      <c r="L70" s="319"/>
      <c r="M70" s="319"/>
      <c r="N70" s="319"/>
      <c r="O70" s="319"/>
      <c r="P70" s="319" t="s">
        <v>25</v>
      </c>
      <c r="Q70" s="319"/>
      <c r="R70" s="319"/>
      <c r="S70" s="319"/>
      <c r="T70" s="319"/>
      <c r="U70" s="319"/>
      <c r="V70" s="319"/>
      <c r="W70" s="319"/>
      <c r="X70" s="319"/>
      <c r="Y70" s="319"/>
      <c r="Z70" s="319"/>
      <c r="AA70" s="319" t="s">
        <v>25</v>
      </c>
      <c r="AB70" s="319" t="s">
        <v>25</v>
      </c>
      <c r="AC70" s="398"/>
      <c r="AD70" s="319"/>
      <c r="AE70" s="319"/>
      <c r="AF70" s="319" t="s">
        <v>25</v>
      </c>
      <c r="AG70" s="398"/>
      <c r="AH70" s="398"/>
      <c r="AI70" s="398"/>
      <c r="AJ70" s="319" t="s">
        <v>25</v>
      </c>
      <c r="AK70" s="319" t="s">
        <v>25</v>
      </c>
      <c r="AL70" s="398"/>
      <c r="AM70" s="398"/>
      <c r="AN70" s="319"/>
      <c r="AO70" s="319"/>
      <c r="AP70" s="550"/>
    </row>
    <row r="71" spans="3:42" s="30" customFormat="1" ht="28.8" x14ac:dyDescent="0.3">
      <c r="C71" s="286" t="s">
        <v>381</v>
      </c>
      <c r="D71" s="547" t="s">
        <v>669</v>
      </c>
      <c r="E71" s="197" t="s">
        <v>1394</v>
      </c>
      <c r="F71" s="197" t="s">
        <v>15</v>
      </c>
      <c r="G71" s="197" t="s">
        <v>15</v>
      </c>
      <c r="H71" s="197" t="s">
        <v>15</v>
      </c>
      <c r="I71" s="197" t="s">
        <v>15</v>
      </c>
      <c r="J71" s="551" t="s">
        <v>722</v>
      </c>
      <c r="K71" s="319"/>
      <c r="L71" s="319"/>
      <c r="M71" s="319"/>
      <c r="N71" s="319"/>
      <c r="O71" s="319"/>
      <c r="P71" s="319" t="s">
        <v>25</v>
      </c>
      <c r="Q71" s="319"/>
      <c r="R71" s="319"/>
      <c r="S71" s="319"/>
      <c r="T71" s="319"/>
      <c r="U71" s="319"/>
      <c r="V71" s="319"/>
      <c r="W71" s="319"/>
      <c r="X71" s="319"/>
      <c r="Y71" s="319"/>
      <c r="Z71" s="319"/>
      <c r="AA71" s="319" t="s">
        <v>25</v>
      </c>
      <c r="AB71" s="319" t="s">
        <v>25</v>
      </c>
      <c r="AC71" s="398"/>
      <c r="AD71" s="319"/>
      <c r="AE71" s="319"/>
      <c r="AF71" s="319" t="s">
        <v>25</v>
      </c>
      <c r="AG71" s="398"/>
      <c r="AH71" s="398"/>
      <c r="AI71" s="398"/>
      <c r="AJ71" s="319" t="s">
        <v>25</v>
      </c>
      <c r="AK71" s="319" t="s">
        <v>25</v>
      </c>
      <c r="AL71" s="398"/>
      <c r="AM71" s="398"/>
      <c r="AN71" s="319"/>
      <c r="AO71" s="319"/>
      <c r="AP71" s="550"/>
    </row>
    <row r="72" spans="3:42" s="30" customFormat="1" x14ac:dyDescent="0.3">
      <c r="C72" s="286" t="s">
        <v>382</v>
      </c>
      <c r="D72" s="547" t="s">
        <v>670</v>
      </c>
      <c r="E72" s="197" t="s">
        <v>686</v>
      </c>
      <c r="F72" s="495" t="s">
        <v>15</v>
      </c>
      <c r="G72" s="495" t="s">
        <v>15</v>
      </c>
      <c r="H72" s="495" t="s">
        <v>15</v>
      </c>
      <c r="I72" s="495" t="s">
        <v>15</v>
      </c>
      <c r="J72" s="495" t="s">
        <v>7</v>
      </c>
      <c r="K72" s="319"/>
      <c r="L72" s="319"/>
      <c r="M72" s="319"/>
      <c r="N72" s="319"/>
      <c r="O72" s="319"/>
      <c r="P72" s="319" t="s">
        <v>25</v>
      </c>
      <c r="Q72" s="319"/>
      <c r="R72" s="319"/>
      <c r="S72" s="319"/>
      <c r="T72" s="319"/>
      <c r="U72" s="319"/>
      <c r="V72" s="319"/>
      <c r="W72" s="319"/>
      <c r="X72" s="319"/>
      <c r="Y72" s="319"/>
      <c r="Z72" s="319"/>
      <c r="AA72" s="319" t="s">
        <v>25</v>
      </c>
      <c r="AB72" s="319" t="s">
        <v>25</v>
      </c>
      <c r="AC72" s="398"/>
      <c r="AD72" s="319"/>
      <c r="AE72" s="319"/>
      <c r="AF72" s="319" t="s">
        <v>25</v>
      </c>
      <c r="AG72" s="398"/>
      <c r="AH72" s="398"/>
      <c r="AI72" s="398"/>
      <c r="AJ72" s="319" t="s">
        <v>25</v>
      </c>
      <c r="AK72" s="319" t="s">
        <v>25</v>
      </c>
      <c r="AL72" s="398"/>
      <c r="AM72" s="398"/>
      <c r="AN72" s="319"/>
      <c r="AO72" s="319"/>
      <c r="AP72" s="550"/>
    </row>
    <row r="73" spans="3:42" s="30" customFormat="1" x14ac:dyDescent="0.3">
      <c r="C73" s="286" t="s">
        <v>383</v>
      </c>
      <c r="D73" s="547" t="s">
        <v>85</v>
      </c>
      <c r="E73" s="197" t="s">
        <v>577</v>
      </c>
      <c r="F73" s="495" t="s">
        <v>15</v>
      </c>
      <c r="G73" s="197" t="s">
        <v>21</v>
      </c>
      <c r="H73" s="495" t="s">
        <v>15</v>
      </c>
      <c r="I73" s="197" t="s">
        <v>21</v>
      </c>
      <c r="J73" s="495" t="s">
        <v>7</v>
      </c>
      <c r="K73" s="319"/>
      <c r="L73" s="319"/>
      <c r="M73" s="319"/>
      <c r="N73" s="319"/>
      <c r="O73" s="319"/>
      <c r="P73" s="319" t="s">
        <v>25</v>
      </c>
      <c r="Q73" s="319"/>
      <c r="R73" s="319"/>
      <c r="S73" s="319"/>
      <c r="T73" s="319"/>
      <c r="U73" s="319"/>
      <c r="V73" s="319"/>
      <c r="W73" s="319"/>
      <c r="X73" s="319"/>
      <c r="Y73" s="319"/>
      <c r="Z73" s="319"/>
      <c r="AA73" s="319" t="s">
        <v>25</v>
      </c>
      <c r="AB73" s="319" t="s">
        <v>25</v>
      </c>
      <c r="AC73" s="398"/>
      <c r="AD73" s="319"/>
      <c r="AE73" s="319"/>
      <c r="AF73" s="398" t="s">
        <v>25</v>
      </c>
      <c r="AG73" s="398"/>
      <c r="AH73" s="398"/>
      <c r="AI73" s="398"/>
      <c r="AJ73" s="319" t="s">
        <v>25</v>
      </c>
      <c r="AK73" s="319"/>
      <c r="AL73" s="398"/>
      <c r="AM73" s="398"/>
      <c r="AN73" s="319"/>
      <c r="AO73" s="319"/>
      <c r="AP73" s="550"/>
    </row>
    <row r="74" spans="3:42" s="30" customFormat="1" ht="28.8" x14ac:dyDescent="0.3">
      <c r="C74" s="286" t="s">
        <v>655</v>
      </c>
      <c r="D74" s="547" t="s">
        <v>85</v>
      </c>
      <c r="E74" s="197" t="s">
        <v>1252</v>
      </c>
      <c r="F74" s="495" t="s">
        <v>15</v>
      </c>
      <c r="G74" s="197" t="s">
        <v>21</v>
      </c>
      <c r="H74" s="495" t="s">
        <v>15</v>
      </c>
      <c r="I74" s="197" t="s">
        <v>21</v>
      </c>
      <c r="J74" s="495" t="s">
        <v>722</v>
      </c>
      <c r="K74" s="319"/>
      <c r="L74" s="319"/>
      <c r="M74" s="319"/>
      <c r="N74" s="319"/>
      <c r="O74" s="319"/>
      <c r="P74" s="319" t="s">
        <v>25</v>
      </c>
      <c r="Q74" s="319"/>
      <c r="R74" s="319"/>
      <c r="S74" s="319"/>
      <c r="T74" s="319"/>
      <c r="U74" s="319"/>
      <c r="V74" s="319"/>
      <c r="W74" s="319"/>
      <c r="X74" s="319"/>
      <c r="Y74" s="319"/>
      <c r="Z74" s="319"/>
      <c r="AA74" s="319" t="s">
        <v>25</v>
      </c>
      <c r="AB74" s="319" t="s">
        <v>25</v>
      </c>
      <c r="AC74" s="398"/>
      <c r="AD74" s="319"/>
      <c r="AE74" s="319"/>
      <c r="AF74" s="319"/>
      <c r="AG74" s="398"/>
      <c r="AH74" s="398"/>
      <c r="AI74" s="398"/>
      <c r="AJ74" s="319" t="s">
        <v>25</v>
      </c>
      <c r="AK74" s="319"/>
      <c r="AL74" s="398"/>
      <c r="AM74" s="398"/>
      <c r="AN74" s="319"/>
      <c r="AO74" s="319"/>
      <c r="AP74" s="550"/>
    </row>
    <row r="75" spans="3:42" s="30" customFormat="1" x14ac:dyDescent="0.3">
      <c r="C75" s="286" t="s">
        <v>754</v>
      </c>
      <c r="D75" s="547" t="s">
        <v>86</v>
      </c>
      <c r="E75" s="197" t="s">
        <v>577</v>
      </c>
      <c r="F75" s="197" t="s">
        <v>21</v>
      </c>
      <c r="G75" s="495" t="s">
        <v>15</v>
      </c>
      <c r="H75" s="197" t="s">
        <v>21</v>
      </c>
      <c r="I75" s="495" t="s">
        <v>15</v>
      </c>
      <c r="J75" s="495" t="s">
        <v>7</v>
      </c>
      <c r="K75" s="319"/>
      <c r="L75" s="319"/>
      <c r="M75" s="319"/>
      <c r="N75" s="319"/>
      <c r="O75" s="319"/>
      <c r="P75" s="319" t="s">
        <v>25</v>
      </c>
      <c r="Q75" s="319"/>
      <c r="R75" s="319"/>
      <c r="S75" s="319"/>
      <c r="T75" s="319"/>
      <c r="U75" s="319"/>
      <c r="V75" s="319"/>
      <c r="W75" s="319"/>
      <c r="X75" s="319"/>
      <c r="Y75" s="319"/>
      <c r="Z75" s="319"/>
      <c r="AA75" s="319"/>
      <c r="AB75" s="319"/>
      <c r="AC75" s="319"/>
      <c r="AD75" s="319"/>
      <c r="AE75" s="319"/>
      <c r="AF75" s="319" t="s">
        <v>25</v>
      </c>
      <c r="AG75" s="319"/>
      <c r="AH75" s="319"/>
      <c r="AI75" s="319"/>
      <c r="AJ75" s="319"/>
      <c r="AK75" s="319" t="s">
        <v>25</v>
      </c>
      <c r="AL75" s="319"/>
      <c r="AM75" s="319"/>
      <c r="AN75" s="319"/>
      <c r="AO75" s="319"/>
      <c r="AP75" s="550"/>
    </row>
    <row r="76" spans="3:42" s="30" customFormat="1" x14ac:dyDescent="0.3">
      <c r="C76" s="286" t="s">
        <v>663</v>
      </c>
      <c r="D76" s="547" t="s">
        <v>88</v>
      </c>
      <c r="E76" s="197" t="s">
        <v>1246</v>
      </c>
      <c r="F76" s="495" t="s">
        <v>15</v>
      </c>
      <c r="G76" s="495" t="s">
        <v>15</v>
      </c>
      <c r="H76" s="495" t="s">
        <v>15</v>
      </c>
      <c r="I76" s="495" t="s">
        <v>15</v>
      </c>
      <c r="J76" s="495" t="s">
        <v>28</v>
      </c>
      <c r="K76" s="319"/>
      <c r="L76" s="319"/>
      <c r="M76" s="319"/>
      <c r="N76" s="319"/>
      <c r="O76" s="319"/>
      <c r="P76" s="319" t="s">
        <v>25</v>
      </c>
      <c r="Q76" s="319"/>
      <c r="R76" s="319"/>
      <c r="S76" s="319"/>
      <c r="T76" s="319"/>
      <c r="U76" s="319"/>
      <c r="V76" s="319"/>
      <c r="W76" s="319"/>
      <c r="X76" s="319"/>
      <c r="Y76" s="319"/>
      <c r="Z76" s="319"/>
      <c r="AA76" s="319" t="s">
        <v>25</v>
      </c>
      <c r="AB76" s="319" t="s">
        <v>25</v>
      </c>
      <c r="AC76" s="319"/>
      <c r="AD76" s="319"/>
      <c r="AE76" s="319"/>
      <c r="AF76" s="319" t="s">
        <v>25</v>
      </c>
      <c r="AG76" s="319"/>
      <c r="AH76" s="319"/>
      <c r="AI76" s="319"/>
      <c r="AJ76" s="319" t="s">
        <v>25</v>
      </c>
      <c r="AK76" s="319" t="s">
        <v>25</v>
      </c>
      <c r="AL76" s="319"/>
      <c r="AM76" s="319"/>
      <c r="AN76" s="319"/>
      <c r="AO76" s="319"/>
      <c r="AP76" s="550"/>
    </row>
    <row r="77" spans="3:42" s="30" customFormat="1" ht="28.8" x14ac:dyDescent="0.3">
      <c r="C77" s="286" t="s">
        <v>664</v>
      </c>
      <c r="D77" s="547" t="s">
        <v>91</v>
      </c>
      <c r="E77" s="197" t="s">
        <v>1251</v>
      </c>
      <c r="F77" s="495" t="s">
        <v>15</v>
      </c>
      <c r="G77" s="495" t="s">
        <v>15</v>
      </c>
      <c r="H77" s="495" t="s">
        <v>15</v>
      </c>
      <c r="I77" s="495" t="s">
        <v>15</v>
      </c>
      <c r="J77" s="495" t="s">
        <v>28</v>
      </c>
      <c r="K77" s="319"/>
      <c r="L77" s="319"/>
      <c r="M77" s="319"/>
      <c r="N77" s="319"/>
      <c r="O77" s="319"/>
      <c r="P77" s="319" t="s">
        <v>25</v>
      </c>
      <c r="Q77" s="319"/>
      <c r="R77" s="319"/>
      <c r="S77" s="319"/>
      <c r="T77" s="319"/>
      <c r="U77" s="319"/>
      <c r="V77" s="319"/>
      <c r="W77" s="319"/>
      <c r="X77" s="319"/>
      <c r="Y77" s="319"/>
      <c r="Z77" s="319"/>
      <c r="AA77" s="319" t="s">
        <v>25</v>
      </c>
      <c r="AB77" s="319" t="s">
        <v>25</v>
      </c>
      <c r="AC77" s="319"/>
      <c r="AD77" s="319"/>
      <c r="AE77" s="319"/>
      <c r="AF77" s="319" t="s">
        <v>25</v>
      </c>
      <c r="AG77" s="319"/>
      <c r="AH77" s="319"/>
      <c r="AI77" s="319"/>
      <c r="AJ77" s="319" t="s">
        <v>25</v>
      </c>
      <c r="AK77" s="319" t="s">
        <v>25</v>
      </c>
      <c r="AL77" s="319"/>
      <c r="AM77" s="319"/>
      <c r="AN77" s="319"/>
      <c r="AO77" s="319"/>
      <c r="AP77" s="550"/>
    </row>
    <row r="78" spans="3:42" s="30" customFormat="1" ht="28.8" x14ac:dyDescent="0.3">
      <c r="C78" s="286" t="s">
        <v>665</v>
      </c>
      <c r="D78" s="547" t="s">
        <v>92</v>
      </c>
      <c r="E78" s="197" t="s">
        <v>1250</v>
      </c>
      <c r="F78" s="495" t="s">
        <v>15</v>
      </c>
      <c r="G78" s="495" t="s">
        <v>15</v>
      </c>
      <c r="H78" s="495" t="s">
        <v>15</v>
      </c>
      <c r="I78" s="495" t="s">
        <v>15</v>
      </c>
      <c r="J78" s="495" t="s">
        <v>7</v>
      </c>
      <c r="K78" s="319"/>
      <c r="L78" s="319"/>
      <c r="M78" s="319"/>
      <c r="N78" s="319"/>
      <c r="O78" s="319"/>
      <c r="P78" s="319" t="s">
        <v>25</v>
      </c>
      <c r="Q78" s="319"/>
      <c r="R78" s="319"/>
      <c r="S78" s="319"/>
      <c r="T78" s="319"/>
      <c r="U78" s="319"/>
      <c r="V78" s="319"/>
      <c r="W78" s="319"/>
      <c r="X78" s="319"/>
      <c r="Y78" s="319"/>
      <c r="Z78" s="319"/>
      <c r="AA78" s="319" t="s">
        <v>25</v>
      </c>
      <c r="AB78" s="319" t="s">
        <v>25</v>
      </c>
      <c r="AC78" s="398"/>
      <c r="AD78" s="319"/>
      <c r="AE78" s="319"/>
      <c r="AF78" s="319" t="s">
        <v>25</v>
      </c>
      <c r="AG78" s="398"/>
      <c r="AH78" s="398"/>
      <c r="AI78" s="398"/>
      <c r="AJ78" s="319"/>
      <c r="AK78" s="319"/>
      <c r="AL78" s="398"/>
      <c r="AM78" s="398"/>
      <c r="AN78" s="319"/>
      <c r="AO78" s="319"/>
      <c r="AP78" s="550"/>
    </row>
    <row r="79" spans="3:42" s="30" customFormat="1" x14ac:dyDescent="0.3">
      <c r="C79" s="286" t="s">
        <v>666</v>
      </c>
      <c r="D79" s="547" t="s">
        <v>93</v>
      </c>
      <c r="E79" s="197" t="s">
        <v>1597</v>
      </c>
      <c r="F79" s="495" t="s">
        <v>15</v>
      </c>
      <c r="G79" s="495" t="s">
        <v>15</v>
      </c>
      <c r="H79" s="495" t="s">
        <v>15</v>
      </c>
      <c r="I79" s="495" t="s">
        <v>15</v>
      </c>
      <c r="J79" s="495" t="s">
        <v>7</v>
      </c>
      <c r="K79" s="319"/>
      <c r="L79" s="319"/>
      <c r="M79" s="319"/>
      <c r="N79" s="319"/>
      <c r="O79" s="319"/>
      <c r="P79" s="319" t="s">
        <v>25</v>
      </c>
      <c r="Q79" s="319"/>
      <c r="R79" s="319"/>
      <c r="S79" s="319"/>
      <c r="T79" s="319"/>
      <c r="U79" s="319"/>
      <c r="V79" s="319"/>
      <c r="W79" s="319"/>
      <c r="X79" s="319"/>
      <c r="Y79" s="319"/>
      <c r="Z79" s="319"/>
      <c r="AA79" s="319" t="s">
        <v>25</v>
      </c>
      <c r="AB79" s="319" t="s">
        <v>25</v>
      </c>
      <c r="AC79" s="398"/>
      <c r="AD79" s="319"/>
      <c r="AE79" s="319"/>
      <c r="AF79" s="319" t="s">
        <v>25</v>
      </c>
      <c r="AG79" s="398"/>
      <c r="AH79" s="398"/>
      <c r="AI79" s="398"/>
      <c r="AJ79" s="319" t="s">
        <v>25</v>
      </c>
      <c r="AK79" s="319" t="s">
        <v>25</v>
      </c>
      <c r="AL79" s="398"/>
      <c r="AM79" s="398"/>
      <c r="AN79" s="319"/>
      <c r="AO79" s="319"/>
      <c r="AP79" s="550"/>
    </row>
    <row r="80" spans="3:42" s="30" customFormat="1" x14ac:dyDescent="0.3">
      <c r="C80" s="286" t="s">
        <v>668</v>
      </c>
      <c r="D80" s="547" t="s">
        <v>96</v>
      </c>
      <c r="E80" s="197" t="s">
        <v>1249</v>
      </c>
      <c r="F80" s="495" t="s">
        <v>15</v>
      </c>
      <c r="G80" s="495" t="s">
        <v>15</v>
      </c>
      <c r="H80" s="495" t="s">
        <v>15</v>
      </c>
      <c r="I80" s="495" t="s">
        <v>15</v>
      </c>
      <c r="J80" s="495" t="s">
        <v>7</v>
      </c>
      <c r="K80" s="319"/>
      <c r="L80" s="319"/>
      <c r="M80" s="319"/>
      <c r="N80" s="319"/>
      <c r="O80" s="319"/>
      <c r="P80" s="319" t="s">
        <v>25</v>
      </c>
      <c r="Q80" s="319"/>
      <c r="R80" s="319"/>
      <c r="S80" s="319"/>
      <c r="T80" s="319"/>
      <c r="U80" s="319"/>
      <c r="V80" s="319"/>
      <c r="W80" s="319"/>
      <c r="X80" s="319"/>
      <c r="Y80" s="319"/>
      <c r="Z80" s="319"/>
      <c r="AA80" s="319" t="s">
        <v>25</v>
      </c>
      <c r="AB80" s="319" t="s">
        <v>25</v>
      </c>
      <c r="AC80" s="398"/>
      <c r="AD80" s="319"/>
      <c r="AE80" s="319"/>
      <c r="AF80" s="319" t="s">
        <v>25</v>
      </c>
      <c r="AG80" s="398"/>
      <c r="AH80" s="398"/>
      <c r="AI80" s="398"/>
      <c r="AJ80" s="319" t="s">
        <v>25</v>
      </c>
      <c r="AK80" s="319" t="s">
        <v>25</v>
      </c>
      <c r="AL80" s="398"/>
      <c r="AM80" s="398"/>
      <c r="AN80" s="319"/>
      <c r="AO80" s="319"/>
      <c r="AP80" s="550"/>
    </row>
    <row r="81" spans="3:42" s="30" customFormat="1" x14ac:dyDescent="0.3">
      <c r="C81" s="286" t="s">
        <v>671</v>
      </c>
      <c r="D81" s="547" t="s">
        <v>98</v>
      </c>
      <c r="E81" s="197" t="s">
        <v>581</v>
      </c>
      <c r="F81" s="495" t="s">
        <v>15</v>
      </c>
      <c r="G81" s="495" t="s">
        <v>15</v>
      </c>
      <c r="H81" s="495" t="s">
        <v>15</v>
      </c>
      <c r="I81" s="495" t="s">
        <v>15</v>
      </c>
      <c r="J81" s="495" t="s">
        <v>7</v>
      </c>
      <c r="K81" s="319"/>
      <c r="L81" s="319"/>
      <c r="M81" s="319"/>
      <c r="N81" s="319"/>
      <c r="O81" s="319"/>
      <c r="P81" s="319"/>
      <c r="Q81" s="319"/>
      <c r="R81" s="319"/>
      <c r="S81" s="319"/>
      <c r="T81" s="319"/>
      <c r="U81" s="319"/>
      <c r="V81" s="319"/>
      <c r="W81" s="319"/>
      <c r="X81" s="319"/>
      <c r="Y81" s="319"/>
      <c r="Z81" s="319"/>
      <c r="AA81" s="319" t="s">
        <v>25</v>
      </c>
      <c r="AB81" s="319" t="s">
        <v>25</v>
      </c>
      <c r="AC81" s="398"/>
      <c r="AD81" s="319"/>
      <c r="AE81" s="319"/>
      <c r="AF81" s="319" t="s">
        <v>25</v>
      </c>
      <c r="AG81" s="398"/>
      <c r="AH81" s="398"/>
      <c r="AI81" s="398"/>
      <c r="AJ81" s="319" t="s">
        <v>25</v>
      </c>
      <c r="AK81" s="319" t="s">
        <v>25</v>
      </c>
      <c r="AL81" s="398"/>
      <c r="AM81" s="398"/>
      <c r="AN81" s="319"/>
      <c r="AO81" s="319"/>
      <c r="AP81" s="550"/>
    </row>
    <row r="82" spans="3:42" s="30" customFormat="1" x14ac:dyDescent="0.3">
      <c r="C82" s="286" t="s">
        <v>672</v>
      </c>
      <c r="D82" s="547" t="s">
        <v>377</v>
      </c>
      <c r="E82" s="197" t="s">
        <v>582</v>
      </c>
      <c r="F82" s="495" t="s">
        <v>15</v>
      </c>
      <c r="G82" s="197" t="s">
        <v>21</v>
      </c>
      <c r="H82" s="197" t="s">
        <v>21</v>
      </c>
      <c r="I82" s="197" t="s">
        <v>21</v>
      </c>
      <c r="J82" s="495" t="s">
        <v>7</v>
      </c>
      <c r="K82" s="319"/>
      <c r="L82" s="319"/>
      <c r="M82" s="319"/>
      <c r="N82" s="319"/>
      <c r="O82" s="319"/>
      <c r="P82" s="319" t="s">
        <v>25</v>
      </c>
      <c r="Q82" s="319"/>
      <c r="R82" s="319"/>
      <c r="S82" s="319"/>
      <c r="T82" s="319"/>
      <c r="U82" s="319"/>
      <c r="V82" s="319"/>
      <c r="W82" s="319"/>
      <c r="X82" s="319"/>
      <c r="Y82" s="319"/>
      <c r="Z82" s="319"/>
      <c r="AA82" s="319"/>
      <c r="AB82" s="319" t="s">
        <v>25</v>
      </c>
      <c r="AC82" s="398"/>
      <c r="AD82" s="319"/>
      <c r="AE82" s="319"/>
      <c r="AF82" s="398"/>
      <c r="AG82" s="398"/>
      <c r="AH82" s="398"/>
      <c r="AI82" s="398"/>
      <c r="AJ82" s="319" t="s">
        <v>25</v>
      </c>
      <c r="AK82" s="319" t="s">
        <v>25</v>
      </c>
      <c r="AL82" s="398"/>
      <c r="AM82" s="398"/>
      <c r="AN82" s="319"/>
      <c r="AO82" s="319"/>
      <c r="AP82" s="550"/>
    </row>
    <row r="83" spans="3:42" s="30" customFormat="1" x14ac:dyDescent="0.3">
      <c r="C83" s="286" t="s">
        <v>673</v>
      </c>
      <c r="D83" s="547" t="s">
        <v>378</v>
      </c>
      <c r="E83" s="197" t="s">
        <v>1248</v>
      </c>
      <c r="F83" s="495" t="s">
        <v>15</v>
      </c>
      <c r="G83" s="197" t="s">
        <v>21</v>
      </c>
      <c r="H83" s="197" t="s">
        <v>21</v>
      </c>
      <c r="I83" s="197" t="s">
        <v>21</v>
      </c>
      <c r="J83" s="495" t="s">
        <v>7</v>
      </c>
      <c r="K83" s="319"/>
      <c r="L83" s="319"/>
      <c r="M83" s="319"/>
      <c r="N83" s="319"/>
      <c r="O83" s="319"/>
      <c r="P83" s="319" t="s">
        <v>25</v>
      </c>
      <c r="Q83" s="319"/>
      <c r="R83" s="319"/>
      <c r="S83" s="319"/>
      <c r="T83" s="319"/>
      <c r="U83" s="319"/>
      <c r="V83" s="319"/>
      <c r="W83" s="319"/>
      <c r="X83" s="319"/>
      <c r="Y83" s="319"/>
      <c r="Z83" s="319"/>
      <c r="AA83" s="319"/>
      <c r="AB83" s="319" t="s">
        <v>25</v>
      </c>
      <c r="AC83" s="319" t="s">
        <v>25</v>
      </c>
      <c r="AD83" s="319"/>
      <c r="AE83" s="319"/>
      <c r="AF83" s="398"/>
      <c r="AG83" s="398"/>
      <c r="AH83" s="319" t="s">
        <v>25</v>
      </c>
      <c r="AI83" s="398"/>
      <c r="AJ83" s="398"/>
      <c r="AK83" s="398"/>
      <c r="AL83" s="398"/>
      <c r="AM83" s="398"/>
      <c r="AN83" s="319"/>
      <c r="AO83" s="319"/>
      <c r="AP83" s="550"/>
    </row>
    <row r="84" spans="3:42" s="30" customFormat="1" ht="28.8" x14ac:dyDescent="0.3">
      <c r="C84" s="286" t="s">
        <v>674</v>
      </c>
      <c r="D84" s="547" t="s">
        <v>656</v>
      </c>
      <c r="E84" s="197" t="s">
        <v>1247</v>
      </c>
      <c r="F84" s="495" t="s">
        <v>15</v>
      </c>
      <c r="G84" s="197" t="s">
        <v>21</v>
      </c>
      <c r="H84" s="495" t="s">
        <v>15</v>
      </c>
      <c r="I84" s="495" t="s">
        <v>15</v>
      </c>
      <c r="J84" s="495" t="s">
        <v>7</v>
      </c>
      <c r="K84" s="319"/>
      <c r="L84" s="319"/>
      <c r="M84" s="319"/>
      <c r="N84" s="319"/>
      <c r="O84" s="319"/>
      <c r="P84" s="319" t="s">
        <v>25</v>
      </c>
      <c r="Q84" s="319"/>
      <c r="R84" s="319"/>
      <c r="S84" s="319"/>
      <c r="T84" s="319"/>
      <c r="U84" s="319"/>
      <c r="V84" s="319"/>
      <c r="W84" s="319"/>
      <c r="X84" s="319"/>
      <c r="Y84" s="319"/>
      <c r="Z84" s="319"/>
      <c r="AA84" s="319" t="s">
        <v>25</v>
      </c>
      <c r="AB84" s="319"/>
      <c r="AC84" s="398"/>
      <c r="AD84" s="319"/>
      <c r="AE84" s="319"/>
      <c r="AF84" s="319" t="s">
        <v>25</v>
      </c>
      <c r="AG84" s="398"/>
      <c r="AH84" s="319" t="s">
        <v>25</v>
      </c>
      <c r="AI84" s="398"/>
      <c r="AJ84" s="319"/>
      <c r="AK84" s="319"/>
      <c r="AL84" s="398"/>
      <c r="AM84" s="398"/>
      <c r="AN84" s="319"/>
      <c r="AO84" s="319"/>
      <c r="AP84" s="550"/>
    </row>
    <row r="85" spans="3:42" s="30" customFormat="1" x14ac:dyDescent="0.3">
      <c r="C85" s="286" t="s">
        <v>677</v>
      </c>
      <c r="D85" s="547" t="s">
        <v>977</v>
      </c>
      <c r="E85" s="197" t="s">
        <v>1244</v>
      </c>
      <c r="F85" s="197" t="s">
        <v>21</v>
      </c>
      <c r="G85" s="197" t="s">
        <v>21</v>
      </c>
      <c r="H85" s="495" t="s">
        <v>15</v>
      </c>
      <c r="I85" s="197" t="s">
        <v>21</v>
      </c>
      <c r="J85" s="495" t="s">
        <v>7</v>
      </c>
      <c r="K85" s="319"/>
      <c r="L85" s="319"/>
      <c r="M85" s="319"/>
      <c r="N85" s="319"/>
      <c r="O85" s="319"/>
      <c r="P85" s="319" t="s">
        <v>25</v>
      </c>
      <c r="Q85" s="319"/>
      <c r="R85" s="319"/>
      <c r="S85" s="319"/>
      <c r="T85" s="319"/>
      <c r="U85" s="319"/>
      <c r="V85" s="319"/>
      <c r="W85" s="319"/>
      <c r="X85" s="319"/>
      <c r="Y85" s="319"/>
      <c r="Z85" s="319"/>
      <c r="AA85" s="319" t="s">
        <v>25</v>
      </c>
      <c r="AB85" s="319"/>
      <c r="AC85" s="398"/>
      <c r="AD85" s="319"/>
      <c r="AE85" s="319"/>
      <c r="AF85" s="319"/>
      <c r="AG85" s="398"/>
      <c r="AH85" s="319"/>
      <c r="AI85" s="398"/>
      <c r="AJ85" s="319"/>
      <c r="AK85" s="319"/>
      <c r="AL85" s="398"/>
      <c r="AM85" s="398"/>
      <c r="AN85" s="319"/>
      <c r="AO85" s="319"/>
      <c r="AP85" s="550"/>
    </row>
    <row r="86" spans="3:42" s="30" customFormat="1" x14ac:dyDescent="0.3">
      <c r="C86" s="286" t="s">
        <v>113</v>
      </c>
      <c r="D86" s="547" t="s">
        <v>100</v>
      </c>
      <c r="E86" s="197" t="s">
        <v>101</v>
      </c>
      <c r="F86" s="197" t="s">
        <v>15</v>
      </c>
      <c r="G86" s="197" t="s">
        <v>21</v>
      </c>
      <c r="H86" s="197" t="s">
        <v>21</v>
      </c>
      <c r="I86" s="197" t="s">
        <v>21</v>
      </c>
      <c r="J86" s="551" t="s">
        <v>7</v>
      </c>
      <c r="K86" s="319"/>
      <c r="L86" s="319"/>
      <c r="M86" s="319"/>
      <c r="N86" s="319"/>
      <c r="O86" s="319"/>
      <c r="P86" s="319"/>
      <c r="Q86" s="319" t="s">
        <v>25</v>
      </c>
      <c r="R86" s="319"/>
      <c r="S86" s="319"/>
      <c r="T86" s="319"/>
      <c r="U86" s="319"/>
      <c r="V86" s="319"/>
      <c r="W86" s="319"/>
      <c r="X86" s="319"/>
      <c r="Y86" s="319"/>
      <c r="Z86" s="319"/>
      <c r="AA86" s="319" t="s">
        <v>25</v>
      </c>
      <c r="AB86" s="319" t="s">
        <v>25</v>
      </c>
      <c r="AC86" s="319"/>
      <c r="AD86" s="319"/>
      <c r="AE86" s="319"/>
      <c r="AF86" s="398"/>
      <c r="AG86" s="398" t="s">
        <v>25</v>
      </c>
      <c r="AH86" s="319" t="s">
        <v>25</v>
      </c>
      <c r="AI86" s="398"/>
      <c r="AJ86" s="398"/>
      <c r="AK86" s="398"/>
      <c r="AL86" s="398"/>
      <c r="AM86" s="398"/>
      <c r="AN86" s="319"/>
      <c r="AO86" s="319"/>
      <c r="AP86" s="550"/>
    </row>
    <row r="87" spans="3:42" s="30" customFormat="1" x14ac:dyDescent="0.3">
      <c r="C87" s="286" t="s">
        <v>114</v>
      </c>
      <c r="D87" s="547" t="s">
        <v>102</v>
      </c>
      <c r="E87" s="197" t="s">
        <v>608</v>
      </c>
      <c r="F87" s="197" t="s">
        <v>15</v>
      </c>
      <c r="G87" s="197" t="s">
        <v>21</v>
      </c>
      <c r="H87" s="197" t="s">
        <v>15</v>
      </c>
      <c r="I87" s="197" t="s">
        <v>21</v>
      </c>
      <c r="J87" s="551" t="s">
        <v>7</v>
      </c>
      <c r="K87" s="319"/>
      <c r="L87" s="319"/>
      <c r="M87" s="319"/>
      <c r="N87" s="319"/>
      <c r="O87" s="319"/>
      <c r="P87" s="319"/>
      <c r="Q87" s="319" t="s">
        <v>25</v>
      </c>
      <c r="R87" s="319"/>
      <c r="S87" s="319"/>
      <c r="T87" s="319"/>
      <c r="U87" s="319"/>
      <c r="V87" s="319"/>
      <c r="W87" s="319"/>
      <c r="X87" s="319"/>
      <c r="Y87" s="319"/>
      <c r="Z87" s="319"/>
      <c r="AA87" s="319" t="s">
        <v>25</v>
      </c>
      <c r="AB87" s="319" t="s">
        <v>25</v>
      </c>
      <c r="AC87" s="319" t="s">
        <v>25</v>
      </c>
      <c r="AD87" s="319"/>
      <c r="AE87" s="319"/>
      <c r="AF87" s="398"/>
      <c r="AG87" s="398"/>
      <c r="AH87" s="319" t="s">
        <v>25</v>
      </c>
      <c r="AI87" s="398"/>
      <c r="AJ87" s="398"/>
      <c r="AK87" s="398"/>
      <c r="AL87" s="398"/>
      <c r="AM87" s="398"/>
      <c r="AN87" s="319"/>
      <c r="AO87" s="319"/>
      <c r="AP87" s="550"/>
    </row>
    <row r="88" spans="3:42" s="30" customFormat="1" x14ac:dyDescent="0.3">
      <c r="C88" s="286" t="s">
        <v>115</v>
      </c>
      <c r="D88" s="547" t="s">
        <v>939</v>
      </c>
      <c r="E88" s="197" t="s">
        <v>943</v>
      </c>
      <c r="F88" s="197" t="s">
        <v>15</v>
      </c>
      <c r="G88" s="197" t="s">
        <v>21</v>
      </c>
      <c r="H88" s="197" t="s">
        <v>15</v>
      </c>
      <c r="I88" s="197" t="s">
        <v>21</v>
      </c>
      <c r="J88" s="551" t="s">
        <v>7</v>
      </c>
      <c r="K88" s="319"/>
      <c r="L88" s="319"/>
      <c r="M88" s="319"/>
      <c r="N88" s="319"/>
      <c r="O88" s="319"/>
      <c r="P88" s="319"/>
      <c r="Q88" s="319" t="s">
        <v>25</v>
      </c>
      <c r="R88" s="319"/>
      <c r="S88" s="319"/>
      <c r="T88" s="319"/>
      <c r="U88" s="319"/>
      <c r="V88" s="319"/>
      <c r="W88" s="319"/>
      <c r="X88" s="319"/>
      <c r="Y88" s="319"/>
      <c r="Z88" s="319"/>
      <c r="AA88" s="319" t="s">
        <v>25</v>
      </c>
      <c r="AB88" s="319" t="s">
        <v>25</v>
      </c>
      <c r="AC88" s="319" t="s">
        <v>25</v>
      </c>
      <c r="AD88" s="319"/>
      <c r="AE88" s="319"/>
      <c r="AF88" s="398"/>
      <c r="AG88" s="398"/>
      <c r="AH88" s="319" t="s">
        <v>25</v>
      </c>
      <c r="AI88" s="398"/>
      <c r="AJ88" s="398"/>
      <c r="AK88" s="398"/>
      <c r="AL88" s="398"/>
      <c r="AM88" s="398"/>
      <c r="AN88" s="319"/>
      <c r="AO88" s="319"/>
      <c r="AP88" s="550"/>
    </row>
    <row r="89" spans="3:42" s="30" customFormat="1" x14ac:dyDescent="0.3">
      <c r="C89" s="96" t="s">
        <v>1559</v>
      </c>
      <c r="D89" s="636" t="s">
        <v>1500</v>
      </c>
      <c r="E89" s="47" t="s">
        <v>1560</v>
      </c>
      <c r="F89" s="47" t="s">
        <v>15</v>
      </c>
      <c r="G89" s="47" t="s">
        <v>21</v>
      </c>
      <c r="H89" s="47" t="s">
        <v>15</v>
      </c>
      <c r="I89" s="47" t="s">
        <v>21</v>
      </c>
      <c r="J89" s="642" t="s">
        <v>28</v>
      </c>
      <c r="K89" s="319"/>
      <c r="L89" s="319"/>
      <c r="M89" s="319"/>
      <c r="N89" s="319"/>
      <c r="O89" s="319"/>
      <c r="P89" s="319"/>
      <c r="Q89" s="319" t="s">
        <v>25</v>
      </c>
      <c r="R89" s="319"/>
      <c r="S89" s="319"/>
      <c r="T89" s="319"/>
      <c r="U89" s="319"/>
      <c r="V89" s="319"/>
      <c r="W89" s="319"/>
      <c r="X89" s="319"/>
      <c r="Y89" s="319"/>
      <c r="Z89" s="319"/>
      <c r="AA89" s="319"/>
      <c r="AB89" s="319"/>
      <c r="AC89" s="319"/>
      <c r="AD89" s="319"/>
      <c r="AE89" s="319"/>
      <c r="AF89" s="643"/>
      <c r="AG89" s="643"/>
      <c r="AH89" s="319"/>
      <c r="AI89" s="643"/>
      <c r="AJ89" s="643"/>
      <c r="AK89" s="643"/>
      <c r="AL89" s="643"/>
      <c r="AM89" s="643"/>
      <c r="AN89" s="319"/>
      <c r="AO89" s="319"/>
      <c r="AP89" s="550"/>
    </row>
    <row r="90" spans="3:42" s="30" customFormat="1" x14ac:dyDescent="0.3">
      <c r="C90" s="286" t="s">
        <v>116</v>
      </c>
      <c r="D90" s="547" t="s">
        <v>103</v>
      </c>
      <c r="E90" s="197" t="s">
        <v>609</v>
      </c>
      <c r="F90" s="197" t="s">
        <v>15</v>
      </c>
      <c r="G90" s="197" t="s">
        <v>21</v>
      </c>
      <c r="H90" s="197" t="s">
        <v>21</v>
      </c>
      <c r="I90" s="197" t="s">
        <v>21</v>
      </c>
      <c r="J90" s="551" t="s">
        <v>7</v>
      </c>
      <c r="K90" s="319"/>
      <c r="L90" s="319"/>
      <c r="M90" s="319"/>
      <c r="N90" s="319"/>
      <c r="O90" s="319"/>
      <c r="P90" s="319"/>
      <c r="Q90" s="319" t="s">
        <v>25</v>
      </c>
      <c r="R90" s="319"/>
      <c r="S90" s="319"/>
      <c r="T90" s="319"/>
      <c r="U90" s="319"/>
      <c r="V90" s="319"/>
      <c r="W90" s="319"/>
      <c r="X90" s="319"/>
      <c r="Y90" s="319"/>
      <c r="Z90" s="319"/>
      <c r="AA90" s="319" t="s">
        <v>25</v>
      </c>
      <c r="AB90" s="319" t="s">
        <v>25</v>
      </c>
      <c r="AC90" s="319" t="s">
        <v>25</v>
      </c>
      <c r="AD90" s="319"/>
      <c r="AE90" s="319"/>
      <c r="AF90" s="398"/>
      <c r="AG90" s="398"/>
      <c r="AH90" s="319" t="s">
        <v>25</v>
      </c>
      <c r="AI90" s="398"/>
      <c r="AJ90" s="398"/>
      <c r="AK90" s="398"/>
      <c r="AL90" s="398"/>
      <c r="AM90" s="398"/>
      <c r="AN90" s="319"/>
      <c r="AO90" s="319"/>
      <c r="AP90" s="550"/>
    </row>
    <row r="91" spans="3:42" s="30" customFormat="1" x14ac:dyDescent="0.3">
      <c r="C91" s="286" t="s">
        <v>117</v>
      </c>
      <c r="D91" s="547" t="s">
        <v>104</v>
      </c>
      <c r="E91" s="197" t="s">
        <v>739</v>
      </c>
      <c r="F91" s="197" t="s">
        <v>15</v>
      </c>
      <c r="G91" s="197" t="s">
        <v>21</v>
      </c>
      <c r="H91" s="197" t="s">
        <v>15</v>
      </c>
      <c r="I91" s="197" t="s">
        <v>21</v>
      </c>
      <c r="J91" s="551" t="s">
        <v>7</v>
      </c>
      <c r="K91" s="319"/>
      <c r="L91" s="319"/>
      <c r="M91" s="319"/>
      <c r="N91" s="319"/>
      <c r="O91" s="319"/>
      <c r="P91" s="319"/>
      <c r="Q91" s="319" t="s">
        <v>25</v>
      </c>
      <c r="R91" s="319"/>
      <c r="S91" s="319"/>
      <c r="T91" s="319"/>
      <c r="U91" s="319"/>
      <c r="V91" s="319"/>
      <c r="W91" s="319"/>
      <c r="X91" s="319"/>
      <c r="Y91" s="319"/>
      <c r="Z91" s="319"/>
      <c r="AA91" s="319" t="s">
        <v>25</v>
      </c>
      <c r="AB91" s="319" t="s">
        <v>25</v>
      </c>
      <c r="AC91" s="319" t="s">
        <v>25</v>
      </c>
      <c r="AD91" s="319"/>
      <c r="AE91" s="319"/>
      <c r="AF91" s="398"/>
      <c r="AG91" s="398"/>
      <c r="AH91" s="319" t="s">
        <v>25</v>
      </c>
      <c r="AI91" s="398"/>
      <c r="AJ91" s="398"/>
      <c r="AK91" s="398"/>
      <c r="AL91" s="398"/>
      <c r="AM91" s="398"/>
      <c r="AN91" s="319"/>
      <c r="AO91" s="319"/>
      <c r="AP91" s="550"/>
    </row>
    <row r="92" spans="3:42" s="30" customFormat="1" ht="28.8" x14ac:dyDescent="0.3">
      <c r="C92" s="286" t="s">
        <v>118</v>
      </c>
      <c r="D92" s="547" t="s">
        <v>108</v>
      </c>
      <c r="E92" s="197" t="s">
        <v>745</v>
      </c>
      <c r="F92" s="197" t="s">
        <v>15</v>
      </c>
      <c r="G92" s="197" t="s">
        <v>21</v>
      </c>
      <c r="H92" s="197" t="s">
        <v>15</v>
      </c>
      <c r="I92" s="197" t="s">
        <v>21</v>
      </c>
      <c r="J92" s="551" t="s">
        <v>7</v>
      </c>
      <c r="K92" s="319"/>
      <c r="L92" s="319"/>
      <c r="M92" s="319"/>
      <c r="N92" s="319" t="s">
        <v>9</v>
      </c>
      <c r="O92" s="319"/>
      <c r="P92" s="319"/>
      <c r="Q92" s="319" t="s">
        <v>25</v>
      </c>
      <c r="R92" s="319"/>
      <c r="S92" s="319"/>
      <c r="T92" s="319"/>
      <c r="U92" s="319"/>
      <c r="V92" s="319"/>
      <c r="W92" s="319"/>
      <c r="X92" s="319"/>
      <c r="Y92" s="319"/>
      <c r="Z92" s="319"/>
      <c r="AA92" s="319" t="s">
        <v>25</v>
      </c>
      <c r="AB92" s="319" t="s">
        <v>25</v>
      </c>
      <c r="AC92" s="319" t="s">
        <v>25</v>
      </c>
      <c r="AD92" s="319"/>
      <c r="AE92" s="319"/>
      <c r="AF92" s="398"/>
      <c r="AG92" s="398"/>
      <c r="AH92" s="319" t="s">
        <v>25</v>
      </c>
      <c r="AI92" s="398"/>
      <c r="AJ92" s="398"/>
      <c r="AK92" s="398"/>
      <c r="AL92" s="398"/>
      <c r="AM92" s="398"/>
      <c r="AN92" s="319"/>
      <c r="AO92" s="319"/>
      <c r="AP92" s="550"/>
    </row>
    <row r="93" spans="3:42" s="30" customFormat="1" x14ac:dyDescent="0.3">
      <c r="C93" s="286" t="s">
        <v>119</v>
      </c>
      <c r="D93" s="547" t="s">
        <v>723</v>
      </c>
      <c r="E93" s="197" t="s">
        <v>738</v>
      </c>
      <c r="F93" s="197" t="s">
        <v>15</v>
      </c>
      <c r="G93" s="197" t="s">
        <v>21</v>
      </c>
      <c r="H93" s="197" t="s">
        <v>15</v>
      </c>
      <c r="I93" s="197" t="s">
        <v>21</v>
      </c>
      <c r="J93" s="551" t="s">
        <v>7</v>
      </c>
      <c r="K93" s="319"/>
      <c r="L93" s="319"/>
      <c r="M93" s="319"/>
      <c r="N93" s="319"/>
      <c r="O93" s="319"/>
      <c r="P93" s="319"/>
      <c r="Q93" s="319" t="s">
        <v>25</v>
      </c>
      <c r="R93" s="319"/>
      <c r="S93" s="319"/>
      <c r="T93" s="319"/>
      <c r="U93" s="319"/>
      <c r="V93" s="319"/>
      <c r="W93" s="319"/>
      <c r="X93" s="319"/>
      <c r="Y93" s="319"/>
      <c r="Z93" s="319"/>
      <c r="AA93" s="319" t="s">
        <v>25</v>
      </c>
      <c r="AB93" s="319" t="s">
        <v>25</v>
      </c>
      <c r="AC93" s="319" t="s">
        <v>25</v>
      </c>
      <c r="AD93" s="319"/>
      <c r="AE93" s="319"/>
      <c r="AF93" s="398"/>
      <c r="AG93" s="398"/>
      <c r="AH93" s="319" t="s">
        <v>25</v>
      </c>
      <c r="AI93" s="398"/>
      <c r="AJ93" s="398"/>
      <c r="AK93" s="398"/>
      <c r="AL93" s="398"/>
      <c r="AM93" s="398"/>
      <c r="AN93" s="319"/>
      <c r="AO93" s="319"/>
      <c r="AP93" s="550"/>
    </row>
    <row r="94" spans="3:42" s="30" customFormat="1" x14ac:dyDescent="0.3">
      <c r="C94" s="286" t="s">
        <v>120</v>
      </c>
      <c r="D94" s="547" t="s">
        <v>105</v>
      </c>
      <c r="E94" s="197" t="s">
        <v>610</v>
      </c>
      <c r="F94" s="197" t="s">
        <v>15</v>
      </c>
      <c r="G94" s="197" t="s">
        <v>21</v>
      </c>
      <c r="H94" s="197" t="s">
        <v>15</v>
      </c>
      <c r="I94" s="197" t="s">
        <v>21</v>
      </c>
      <c r="J94" s="551" t="s">
        <v>7</v>
      </c>
      <c r="K94" s="319"/>
      <c r="L94" s="319"/>
      <c r="M94" s="319"/>
      <c r="N94" s="319"/>
      <c r="O94" s="319"/>
      <c r="P94" s="319"/>
      <c r="Q94" s="319" t="s">
        <v>25</v>
      </c>
      <c r="R94" s="319"/>
      <c r="S94" s="319"/>
      <c r="T94" s="319"/>
      <c r="U94" s="319"/>
      <c r="V94" s="319"/>
      <c r="W94" s="319"/>
      <c r="X94" s="319"/>
      <c r="Y94" s="319"/>
      <c r="Z94" s="319"/>
      <c r="AA94" s="319" t="s">
        <v>25</v>
      </c>
      <c r="AB94" s="319" t="s">
        <v>25</v>
      </c>
      <c r="AC94" s="319" t="s">
        <v>25</v>
      </c>
      <c r="AD94" s="319"/>
      <c r="AE94" s="319"/>
      <c r="AF94" s="398"/>
      <c r="AG94" s="398" t="s">
        <v>25</v>
      </c>
      <c r="AH94" s="319" t="s">
        <v>25</v>
      </c>
      <c r="AI94" s="398"/>
      <c r="AJ94" s="398"/>
      <c r="AK94" s="398"/>
      <c r="AL94" s="398"/>
      <c r="AM94" s="398"/>
      <c r="AN94" s="319"/>
      <c r="AO94" s="319"/>
      <c r="AP94" s="550"/>
    </row>
    <row r="95" spans="3:42" s="30" customFormat="1" x14ac:dyDescent="0.3">
      <c r="C95" s="96" t="s">
        <v>1556</v>
      </c>
      <c r="D95" s="636" t="s">
        <v>1479</v>
      </c>
      <c r="E95" s="47" t="s">
        <v>1553</v>
      </c>
      <c r="F95" s="47" t="s">
        <v>21</v>
      </c>
      <c r="G95" s="47" t="s">
        <v>21</v>
      </c>
      <c r="H95" s="47" t="s">
        <v>15</v>
      </c>
      <c r="I95" s="47" t="s">
        <v>21</v>
      </c>
      <c r="J95" s="642" t="s">
        <v>28</v>
      </c>
      <c r="K95" s="319"/>
      <c r="L95" s="319"/>
      <c r="M95" s="319"/>
      <c r="N95" s="319"/>
      <c r="O95" s="319"/>
      <c r="P95" s="319"/>
      <c r="Q95" s="319" t="s">
        <v>25</v>
      </c>
      <c r="R95" s="319"/>
      <c r="S95" s="319"/>
      <c r="T95" s="319"/>
      <c r="U95" s="319"/>
      <c r="V95" s="319"/>
      <c r="W95" s="319"/>
      <c r="X95" s="319"/>
      <c r="Y95" s="319"/>
      <c r="Z95" s="319"/>
      <c r="AA95" s="319"/>
      <c r="AB95" s="319"/>
      <c r="AC95" s="319"/>
      <c r="AD95" s="319"/>
      <c r="AE95" s="319"/>
      <c r="AF95" s="643"/>
      <c r="AG95" s="643"/>
      <c r="AH95" s="319"/>
      <c r="AI95" s="643"/>
      <c r="AJ95" s="643"/>
      <c r="AK95" s="643"/>
      <c r="AL95" s="643"/>
      <c r="AM95" s="643"/>
      <c r="AN95" s="319"/>
      <c r="AO95" s="319"/>
      <c r="AP95" s="550"/>
    </row>
    <row r="96" spans="3:42" s="30" customFormat="1" x14ac:dyDescent="0.3">
      <c r="C96" s="286" t="s">
        <v>755</v>
      </c>
      <c r="D96" s="547" t="s">
        <v>107</v>
      </c>
      <c r="E96" s="197" t="s">
        <v>764</v>
      </c>
      <c r="F96" s="197" t="s">
        <v>15</v>
      </c>
      <c r="G96" s="197" t="s">
        <v>21</v>
      </c>
      <c r="H96" s="197" t="s">
        <v>15</v>
      </c>
      <c r="I96" s="197" t="s">
        <v>21</v>
      </c>
      <c r="J96" s="551" t="s">
        <v>7</v>
      </c>
      <c r="K96" s="319"/>
      <c r="L96" s="319"/>
      <c r="M96" s="319"/>
      <c r="N96" s="319"/>
      <c r="O96" s="319"/>
      <c r="P96" s="319"/>
      <c r="Q96" s="319" t="s">
        <v>25</v>
      </c>
      <c r="R96" s="319"/>
      <c r="S96" s="319"/>
      <c r="T96" s="319"/>
      <c r="U96" s="319"/>
      <c r="V96" s="319"/>
      <c r="W96" s="319"/>
      <c r="X96" s="319"/>
      <c r="Y96" s="319"/>
      <c r="Z96" s="319"/>
      <c r="AA96" s="319" t="s">
        <v>25</v>
      </c>
      <c r="AB96" s="319" t="s">
        <v>25</v>
      </c>
      <c r="AC96" s="319" t="s">
        <v>25</v>
      </c>
      <c r="AD96" s="319"/>
      <c r="AE96" s="319"/>
      <c r="AF96" s="398"/>
      <c r="AG96" s="319" t="s">
        <v>25</v>
      </c>
      <c r="AH96" s="319" t="s">
        <v>25</v>
      </c>
      <c r="AI96" s="398"/>
      <c r="AJ96" s="398"/>
      <c r="AK96" s="398"/>
      <c r="AL96" s="398"/>
      <c r="AM96" s="398"/>
      <c r="AN96" s="319"/>
      <c r="AO96" s="319"/>
      <c r="AP96" s="550"/>
    </row>
    <row r="97" spans="3:42" s="30" customFormat="1" x14ac:dyDescent="0.3">
      <c r="C97" s="286" t="s">
        <v>756</v>
      </c>
      <c r="D97" s="547" t="s">
        <v>747</v>
      </c>
      <c r="E97" s="197" t="s">
        <v>765</v>
      </c>
      <c r="F97" s="197" t="s">
        <v>15</v>
      </c>
      <c r="G97" s="197" t="s">
        <v>21</v>
      </c>
      <c r="H97" s="197" t="s">
        <v>15</v>
      </c>
      <c r="I97" s="197" t="s">
        <v>21</v>
      </c>
      <c r="J97" s="551" t="s">
        <v>7</v>
      </c>
      <c r="K97" s="319"/>
      <c r="L97" s="319"/>
      <c r="M97" s="319"/>
      <c r="N97" s="319"/>
      <c r="O97" s="319"/>
      <c r="P97" s="319"/>
      <c r="Q97" s="319" t="s">
        <v>25</v>
      </c>
      <c r="R97" s="319"/>
      <c r="S97" s="319"/>
      <c r="T97" s="319"/>
      <c r="U97" s="319"/>
      <c r="V97" s="319"/>
      <c r="W97" s="319"/>
      <c r="X97" s="319"/>
      <c r="Y97" s="319"/>
      <c r="Z97" s="319"/>
      <c r="AA97" s="319" t="s">
        <v>25</v>
      </c>
      <c r="AB97" s="319" t="s">
        <v>25</v>
      </c>
      <c r="AC97" s="319" t="s">
        <v>25</v>
      </c>
      <c r="AD97" s="319"/>
      <c r="AE97" s="319"/>
      <c r="AF97" s="398"/>
      <c r="AG97" s="398"/>
      <c r="AH97" s="319" t="s">
        <v>25</v>
      </c>
      <c r="AI97" s="398"/>
      <c r="AJ97" s="398"/>
      <c r="AK97" s="398"/>
      <c r="AL97" s="398"/>
      <c r="AM97" s="398"/>
      <c r="AN97" s="319"/>
      <c r="AO97" s="319"/>
      <c r="AP97" s="550"/>
    </row>
    <row r="98" spans="3:42" s="30" customFormat="1" x14ac:dyDescent="0.3">
      <c r="C98" s="96" t="s">
        <v>1555</v>
      </c>
      <c r="D98" s="636" t="s">
        <v>1507</v>
      </c>
      <c r="E98" s="47" t="s">
        <v>1561</v>
      </c>
      <c r="F98" s="47" t="s">
        <v>15</v>
      </c>
      <c r="G98" s="47" t="s">
        <v>21</v>
      </c>
      <c r="H98" s="47" t="s">
        <v>15</v>
      </c>
      <c r="I98" s="47" t="s">
        <v>21</v>
      </c>
      <c r="J98" s="642"/>
      <c r="K98" s="319"/>
      <c r="L98" s="319"/>
      <c r="M98" s="319"/>
      <c r="N98" s="319"/>
      <c r="O98" s="319"/>
      <c r="P98" s="319"/>
      <c r="Q98" s="319" t="s">
        <v>25</v>
      </c>
      <c r="R98" s="319"/>
      <c r="S98" s="319"/>
      <c r="T98" s="319"/>
      <c r="U98" s="319"/>
      <c r="V98" s="319"/>
      <c r="W98" s="319"/>
      <c r="X98" s="319"/>
      <c r="Y98" s="319"/>
      <c r="Z98" s="319"/>
      <c r="AA98" s="319"/>
      <c r="AB98" s="319"/>
      <c r="AC98" s="319"/>
      <c r="AD98" s="319"/>
      <c r="AE98" s="319"/>
      <c r="AF98" s="643"/>
      <c r="AG98" s="643"/>
      <c r="AH98" s="319"/>
      <c r="AI98" s="643"/>
      <c r="AJ98" s="643"/>
      <c r="AK98" s="643"/>
      <c r="AL98" s="643"/>
      <c r="AM98" s="643"/>
      <c r="AN98" s="319"/>
      <c r="AO98" s="319"/>
      <c r="AP98" s="550"/>
    </row>
    <row r="99" spans="3:42" s="30" customFormat="1" ht="28.8" x14ac:dyDescent="0.3">
      <c r="C99" s="286" t="s">
        <v>121</v>
      </c>
      <c r="D99" s="547" t="s">
        <v>112</v>
      </c>
      <c r="E99" s="197" t="s">
        <v>597</v>
      </c>
      <c r="F99" s="197" t="s">
        <v>15</v>
      </c>
      <c r="G99" s="197" t="s">
        <v>15</v>
      </c>
      <c r="H99" s="197" t="s">
        <v>15</v>
      </c>
      <c r="I99" s="197" t="s">
        <v>15</v>
      </c>
      <c r="J99" s="551" t="s">
        <v>7</v>
      </c>
      <c r="K99" s="319"/>
      <c r="L99" s="319"/>
      <c r="M99" s="319"/>
      <c r="N99" s="319"/>
      <c r="O99" s="319"/>
      <c r="P99" s="319"/>
      <c r="Q99" s="319"/>
      <c r="R99" s="319" t="s">
        <v>25</v>
      </c>
      <c r="S99" s="319"/>
      <c r="T99" s="319"/>
      <c r="U99" s="319"/>
      <c r="V99" s="319"/>
      <c r="W99" s="319"/>
      <c r="X99" s="319"/>
      <c r="Y99" s="319"/>
      <c r="Z99" s="319"/>
      <c r="AA99" s="319"/>
      <c r="AB99" s="319"/>
      <c r="AC99" s="398"/>
      <c r="AD99" s="319"/>
      <c r="AE99" s="319"/>
      <c r="AF99" s="319" t="s">
        <v>25</v>
      </c>
      <c r="AG99" s="398"/>
      <c r="AH99" s="398"/>
      <c r="AI99" s="398"/>
      <c r="AJ99" s="398"/>
      <c r="AK99" s="398"/>
      <c r="AL99" s="398"/>
      <c r="AM99" s="398"/>
      <c r="AN99" s="319"/>
      <c r="AO99" s="319"/>
      <c r="AP99" s="550"/>
    </row>
    <row r="100" spans="3:42" s="30" customFormat="1" x14ac:dyDescent="0.3">
      <c r="C100" s="286" t="s">
        <v>123</v>
      </c>
      <c r="D100" s="547" t="s">
        <v>122</v>
      </c>
      <c r="E100" s="197" t="s">
        <v>1463</v>
      </c>
      <c r="F100" s="197" t="s">
        <v>15</v>
      </c>
      <c r="G100" s="197" t="s">
        <v>15</v>
      </c>
      <c r="H100" s="197" t="s">
        <v>15</v>
      </c>
      <c r="I100" s="197" t="s">
        <v>15</v>
      </c>
      <c r="J100" s="551" t="s">
        <v>7</v>
      </c>
      <c r="K100" s="319"/>
      <c r="L100" s="319"/>
      <c r="M100" s="319"/>
      <c r="N100" s="319"/>
      <c r="O100" s="319"/>
      <c r="P100" s="319"/>
      <c r="Q100" s="319"/>
      <c r="R100" s="319" t="s">
        <v>25</v>
      </c>
      <c r="S100" s="319"/>
      <c r="T100" s="319"/>
      <c r="U100" s="319"/>
      <c r="V100" s="319"/>
      <c r="W100" s="319"/>
      <c r="X100" s="319"/>
      <c r="Y100" s="319"/>
      <c r="Z100" s="319"/>
      <c r="AA100" s="319" t="s">
        <v>25</v>
      </c>
      <c r="AB100" s="398"/>
      <c r="AC100" s="398"/>
      <c r="AD100" s="319"/>
      <c r="AE100" s="319"/>
      <c r="AF100" s="398" t="s">
        <v>25</v>
      </c>
      <c r="AG100" s="398"/>
      <c r="AH100" s="319" t="s">
        <v>25</v>
      </c>
      <c r="AI100" s="319" t="s">
        <v>25</v>
      </c>
      <c r="AJ100" s="398"/>
      <c r="AK100" s="398"/>
      <c r="AL100" s="398"/>
      <c r="AM100" s="398"/>
      <c r="AN100" s="319"/>
      <c r="AO100" s="319"/>
      <c r="AP100" s="550"/>
    </row>
    <row r="101" spans="3:42" s="30" customFormat="1" x14ac:dyDescent="0.3">
      <c r="C101" s="286" t="s">
        <v>635</v>
      </c>
      <c r="D101" s="547" t="s">
        <v>122</v>
      </c>
      <c r="E101" s="197" t="s">
        <v>1464</v>
      </c>
      <c r="F101" s="197" t="s">
        <v>15</v>
      </c>
      <c r="G101" s="197" t="s">
        <v>15</v>
      </c>
      <c r="H101" s="197" t="s">
        <v>15</v>
      </c>
      <c r="I101" s="197" t="s">
        <v>15</v>
      </c>
      <c r="J101" s="551" t="s">
        <v>7</v>
      </c>
      <c r="K101" s="319"/>
      <c r="L101" s="319"/>
      <c r="M101" s="319"/>
      <c r="N101" s="319"/>
      <c r="O101" s="319"/>
      <c r="P101" s="319"/>
      <c r="Q101" s="319"/>
      <c r="R101" s="319" t="s">
        <v>25</v>
      </c>
      <c r="S101" s="319"/>
      <c r="T101" s="319"/>
      <c r="U101" s="319"/>
      <c r="V101" s="319"/>
      <c r="W101" s="319"/>
      <c r="X101" s="319"/>
      <c r="Y101" s="319"/>
      <c r="Z101" s="319"/>
      <c r="AA101" s="319" t="s">
        <v>25</v>
      </c>
      <c r="AB101" s="398"/>
      <c r="AC101" s="398"/>
      <c r="AD101" s="319"/>
      <c r="AE101" s="319"/>
      <c r="AF101" s="398" t="s">
        <v>25</v>
      </c>
      <c r="AG101" s="398"/>
      <c r="AH101" s="319" t="s">
        <v>25</v>
      </c>
      <c r="AI101" s="319" t="s">
        <v>25</v>
      </c>
      <c r="AJ101" s="398"/>
      <c r="AK101" s="398"/>
      <c r="AL101" s="398"/>
      <c r="AM101" s="398"/>
      <c r="AN101" s="319"/>
      <c r="AO101" s="319"/>
      <c r="AP101" s="550"/>
    </row>
    <row r="102" spans="3:42" s="30" customFormat="1" ht="28.8" x14ac:dyDescent="0.3">
      <c r="C102" s="286" t="s">
        <v>636</v>
      </c>
      <c r="D102" s="547" t="s">
        <v>122</v>
      </c>
      <c r="E102" s="197" t="s">
        <v>806</v>
      </c>
      <c r="F102" s="197" t="s">
        <v>15</v>
      </c>
      <c r="G102" s="197" t="s">
        <v>15</v>
      </c>
      <c r="H102" s="197" t="s">
        <v>21</v>
      </c>
      <c r="I102" s="197" t="s">
        <v>21</v>
      </c>
      <c r="J102" s="551" t="s">
        <v>7</v>
      </c>
      <c r="K102" s="319"/>
      <c r="L102" s="319"/>
      <c r="M102" s="319"/>
      <c r="N102" s="319"/>
      <c r="O102" s="319"/>
      <c r="P102" s="319"/>
      <c r="Q102" s="319"/>
      <c r="R102" s="319" t="s">
        <v>25</v>
      </c>
      <c r="S102" s="319"/>
      <c r="T102" s="319"/>
      <c r="U102" s="319"/>
      <c r="V102" s="319"/>
      <c r="W102" s="319"/>
      <c r="X102" s="319"/>
      <c r="Y102" s="319"/>
      <c r="Z102" s="319"/>
      <c r="AA102" s="319" t="s">
        <v>25</v>
      </c>
      <c r="AB102" s="398"/>
      <c r="AC102" s="398"/>
      <c r="AD102" s="319"/>
      <c r="AE102" s="319"/>
      <c r="AF102" s="398" t="s">
        <v>25</v>
      </c>
      <c r="AG102" s="398"/>
      <c r="AH102" s="319" t="s">
        <v>25</v>
      </c>
      <c r="AI102" s="319" t="s">
        <v>25</v>
      </c>
      <c r="AJ102" s="398"/>
      <c r="AK102" s="398"/>
      <c r="AL102" s="398"/>
      <c r="AM102" s="398"/>
      <c r="AN102" s="319"/>
      <c r="AO102" s="319"/>
      <c r="AP102" s="550"/>
    </row>
    <row r="103" spans="3:42" s="30" customFormat="1" ht="28.8" x14ac:dyDescent="0.3">
      <c r="C103" s="286" t="s">
        <v>637</v>
      </c>
      <c r="D103" s="547" t="s">
        <v>122</v>
      </c>
      <c r="E103" s="197" t="s">
        <v>749</v>
      </c>
      <c r="F103" s="197" t="s">
        <v>15</v>
      </c>
      <c r="G103" s="197" t="s">
        <v>15</v>
      </c>
      <c r="H103" s="197" t="s">
        <v>21</v>
      </c>
      <c r="I103" s="197" t="s">
        <v>21</v>
      </c>
      <c r="J103" s="551" t="s">
        <v>7</v>
      </c>
      <c r="K103" s="319"/>
      <c r="L103" s="319"/>
      <c r="M103" s="319"/>
      <c r="N103" s="319"/>
      <c r="O103" s="319"/>
      <c r="P103" s="319"/>
      <c r="Q103" s="319"/>
      <c r="R103" s="319" t="s">
        <v>25</v>
      </c>
      <c r="S103" s="319"/>
      <c r="T103" s="319"/>
      <c r="U103" s="319"/>
      <c r="V103" s="319"/>
      <c r="W103" s="319"/>
      <c r="X103" s="319"/>
      <c r="Y103" s="319"/>
      <c r="Z103" s="319"/>
      <c r="AA103" s="319" t="s">
        <v>25</v>
      </c>
      <c r="AB103" s="398"/>
      <c r="AC103" s="398"/>
      <c r="AD103" s="319"/>
      <c r="AE103" s="319"/>
      <c r="AF103" s="398" t="s">
        <v>25</v>
      </c>
      <c r="AG103" s="398"/>
      <c r="AH103" s="319" t="s">
        <v>25</v>
      </c>
      <c r="AI103" s="319" t="s">
        <v>25</v>
      </c>
      <c r="AJ103" s="398"/>
      <c r="AK103" s="398"/>
      <c r="AL103" s="398"/>
      <c r="AM103" s="398"/>
      <c r="AN103" s="319"/>
      <c r="AO103" s="319"/>
      <c r="AP103" s="550"/>
    </row>
    <row r="104" spans="3:42" s="30" customFormat="1" x14ac:dyDescent="0.3">
      <c r="C104" s="286" t="s">
        <v>128</v>
      </c>
      <c r="D104" s="547" t="s">
        <v>126</v>
      </c>
      <c r="E104" s="197" t="s">
        <v>69</v>
      </c>
      <c r="F104" s="197" t="s">
        <v>15</v>
      </c>
      <c r="G104" s="197" t="s">
        <v>15</v>
      </c>
      <c r="H104" s="197" t="s">
        <v>15</v>
      </c>
      <c r="I104" s="197" t="s">
        <v>15</v>
      </c>
      <c r="J104" s="551" t="s">
        <v>7</v>
      </c>
      <c r="K104" s="319"/>
      <c r="L104" s="319"/>
      <c r="M104" s="319"/>
      <c r="N104" s="319"/>
      <c r="O104" s="319"/>
      <c r="P104" s="319"/>
      <c r="Q104" s="319"/>
      <c r="R104" s="319"/>
      <c r="S104" s="319" t="s">
        <v>25</v>
      </c>
      <c r="T104" s="319"/>
      <c r="U104" s="319"/>
      <c r="V104" s="319"/>
      <c r="W104" s="319"/>
      <c r="X104" s="319"/>
      <c r="Y104" s="319"/>
      <c r="Z104" s="319"/>
      <c r="AA104" s="319" t="s">
        <v>25</v>
      </c>
      <c r="AB104" s="319" t="s">
        <v>25</v>
      </c>
      <c r="AC104" s="398"/>
      <c r="AD104" s="319"/>
      <c r="AE104" s="319"/>
      <c r="AF104" s="319" t="s">
        <v>25</v>
      </c>
      <c r="AG104" s="398"/>
      <c r="AH104" s="319" t="s">
        <v>25</v>
      </c>
      <c r="AI104" s="319" t="s">
        <v>25</v>
      </c>
      <c r="AJ104" s="398"/>
      <c r="AK104" s="398"/>
      <c r="AL104" s="398"/>
      <c r="AM104" s="398"/>
      <c r="AN104" s="319"/>
      <c r="AO104" s="319"/>
      <c r="AP104" s="550"/>
    </row>
    <row r="105" spans="3:42" s="30" customFormat="1" x14ac:dyDescent="0.3">
      <c r="C105" s="286" t="s">
        <v>127</v>
      </c>
      <c r="D105" s="547" t="s">
        <v>126</v>
      </c>
      <c r="E105" s="197" t="s">
        <v>759</v>
      </c>
      <c r="F105" s="197" t="s">
        <v>15</v>
      </c>
      <c r="G105" s="197" t="s">
        <v>15</v>
      </c>
      <c r="H105" s="197" t="s">
        <v>15</v>
      </c>
      <c r="I105" s="197" t="s">
        <v>15</v>
      </c>
      <c r="J105" s="551" t="s">
        <v>722</v>
      </c>
      <c r="K105" s="319"/>
      <c r="L105" s="319"/>
      <c r="M105" s="319"/>
      <c r="N105" s="319"/>
      <c r="O105" s="319"/>
      <c r="P105" s="319"/>
      <c r="Q105" s="319"/>
      <c r="R105" s="319"/>
      <c r="S105" s="319" t="s">
        <v>25</v>
      </c>
      <c r="T105" s="319"/>
      <c r="U105" s="319"/>
      <c r="V105" s="319"/>
      <c r="W105" s="319"/>
      <c r="X105" s="319"/>
      <c r="Y105" s="319"/>
      <c r="Z105" s="319"/>
      <c r="AA105" s="319" t="s">
        <v>25</v>
      </c>
      <c r="AB105" s="319" t="s">
        <v>25</v>
      </c>
      <c r="AC105" s="398"/>
      <c r="AD105" s="319"/>
      <c r="AE105" s="319"/>
      <c r="AF105" s="319" t="s">
        <v>25</v>
      </c>
      <c r="AG105" s="398"/>
      <c r="AH105" s="319" t="s">
        <v>25</v>
      </c>
      <c r="AI105" s="319"/>
      <c r="AJ105" s="398"/>
      <c r="AK105" s="398"/>
      <c r="AL105" s="398"/>
      <c r="AM105" s="398"/>
      <c r="AN105" s="319"/>
      <c r="AO105" s="319"/>
      <c r="AP105" s="550"/>
    </row>
    <row r="106" spans="3:42" s="30" customFormat="1" x14ac:dyDescent="0.3">
      <c r="C106" s="286" t="s">
        <v>131</v>
      </c>
      <c r="D106" s="547" t="s">
        <v>129</v>
      </c>
      <c r="E106" s="197" t="s">
        <v>1393</v>
      </c>
      <c r="F106" s="197" t="s">
        <v>15</v>
      </c>
      <c r="G106" s="197" t="s">
        <v>15</v>
      </c>
      <c r="H106" s="197" t="s">
        <v>15</v>
      </c>
      <c r="I106" s="197" t="s">
        <v>15</v>
      </c>
      <c r="J106" s="394" t="s">
        <v>7</v>
      </c>
      <c r="K106" s="319"/>
      <c r="L106" s="319"/>
      <c r="M106" s="319"/>
      <c r="N106" s="319"/>
      <c r="O106" s="319"/>
      <c r="P106" s="319"/>
      <c r="Q106" s="319"/>
      <c r="R106" s="319"/>
      <c r="S106" s="319" t="s">
        <v>25</v>
      </c>
      <c r="T106" s="319"/>
      <c r="U106" s="319"/>
      <c r="V106" s="319"/>
      <c r="W106" s="319"/>
      <c r="X106" s="319"/>
      <c r="Y106" s="319"/>
      <c r="Z106" s="319"/>
      <c r="AA106" s="319" t="s">
        <v>25</v>
      </c>
      <c r="AB106" s="319" t="s">
        <v>25</v>
      </c>
      <c r="AC106" s="398"/>
      <c r="AD106" s="319"/>
      <c r="AE106" s="319"/>
      <c r="AF106" s="319" t="s">
        <v>25</v>
      </c>
      <c r="AG106" s="398"/>
      <c r="AH106" s="398"/>
      <c r="AI106" s="398"/>
      <c r="AJ106" s="398"/>
      <c r="AK106" s="398"/>
      <c r="AL106" s="398"/>
      <c r="AM106" s="398"/>
      <c r="AN106" s="319"/>
      <c r="AO106" s="319"/>
      <c r="AP106" s="550"/>
    </row>
    <row r="107" spans="3:42" s="576" customFormat="1" x14ac:dyDescent="0.3">
      <c r="C107" s="286" t="s">
        <v>1430</v>
      </c>
      <c r="D107" s="552" t="s">
        <v>129</v>
      </c>
      <c r="E107" s="197" t="s">
        <v>1393</v>
      </c>
      <c r="F107" s="197" t="s">
        <v>15</v>
      </c>
      <c r="G107" s="197" t="s">
        <v>15</v>
      </c>
      <c r="H107" s="197" t="s">
        <v>15</v>
      </c>
      <c r="I107" s="197" t="s">
        <v>15</v>
      </c>
      <c r="J107" s="394" t="s">
        <v>7</v>
      </c>
      <c r="K107" s="319"/>
      <c r="L107" s="319"/>
      <c r="M107" s="319"/>
      <c r="N107" s="319"/>
      <c r="O107" s="319"/>
      <c r="P107" s="319"/>
      <c r="Q107" s="319"/>
      <c r="R107" s="319"/>
      <c r="S107" s="319" t="s">
        <v>25</v>
      </c>
      <c r="T107" s="319"/>
      <c r="U107" s="319"/>
      <c r="V107" s="319"/>
      <c r="W107" s="319"/>
      <c r="X107" s="319"/>
      <c r="Y107" s="319"/>
      <c r="Z107" s="319"/>
      <c r="AA107" s="319"/>
      <c r="AB107" s="319"/>
      <c r="AC107" s="398"/>
      <c r="AD107" s="319"/>
      <c r="AE107" s="319"/>
      <c r="AF107" s="319"/>
      <c r="AG107" s="398"/>
      <c r="AH107" s="398"/>
      <c r="AI107" s="398"/>
      <c r="AJ107" s="398"/>
      <c r="AK107" s="398"/>
      <c r="AL107" s="398"/>
      <c r="AM107" s="398"/>
      <c r="AN107" s="319"/>
      <c r="AO107" s="319"/>
      <c r="AP107" s="584"/>
    </row>
    <row r="108" spans="3:42" s="576" customFormat="1" x14ac:dyDescent="0.3">
      <c r="C108" s="286" t="s">
        <v>1431</v>
      </c>
      <c r="D108" s="552" t="s">
        <v>129</v>
      </c>
      <c r="E108" s="197" t="s">
        <v>1393</v>
      </c>
      <c r="F108" s="197" t="s">
        <v>15</v>
      </c>
      <c r="G108" s="197" t="s">
        <v>15</v>
      </c>
      <c r="H108" s="197" t="s">
        <v>15</v>
      </c>
      <c r="I108" s="197" t="s">
        <v>15</v>
      </c>
      <c r="J108" s="394" t="s">
        <v>7</v>
      </c>
      <c r="K108" s="319"/>
      <c r="L108" s="319"/>
      <c r="M108" s="319"/>
      <c r="N108" s="319"/>
      <c r="O108" s="319"/>
      <c r="P108" s="319"/>
      <c r="Q108" s="319"/>
      <c r="R108" s="319"/>
      <c r="S108" s="319" t="s">
        <v>25</v>
      </c>
      <c r="T108" s="319"/>
      <c r="U108" s="319"/>
      <c r="V108" s="319"/>
      <c r="W108" s="319"/>
      <c r="X108" s="319"/>
      <c r="Y108" s="319"/>
      <c r="Z108" s="319"/>
      <c r="AA108" s="319"/>
      <c r="AB108" s="319"/>
      <c r="AC108" s="398"/>
      <c r="AD108" s="319"/>
      <c r="AE108" s="319"/>
      <c r="AF108" s="319"/>
      <c r="AG108" s="398"/>
      <c r="AH108" s="398"/>
      <c r="AI108" s="398"/>
      <c r="AJ108" s="398"/>
      <c r="AK108" s="398"/>
      <c r="AL108" s="398"/>
      <c r="AM108" s="398"/>
      <c r="AN108" s="319"/>
      <c r="AO108" s="319"/>
      <c r="AP108" s="584"/>
    </row>
    <row r="109" spans="3:42" s="576" customFormat="1" x14ac:dyDescent="0.3">
      <c r="C109" s="286" t="s">
        <v>1432</v>
      </c>
      <c r="D109" s="552" t="s">
        <v>129</v>
      </c>
      <c r="E109" s="197" t="s">
        <v>1393</v>
      </c>
      <c r="F109" s="197" t="s">
        <v>15</v>
      </c>
      <c r="G109" s="197" t="s">
        <v>15</v>
      </c>
      <c r="H109" s="197" t="s">
        <v>15</v>
      </c>
      <c r="I109" s="197" t="s">
        <v>15</v>
      </c>
      <c r="J109" s="394" t="s">
        <v>7</v>
      </c>
      <c r="K109" s="319"/>
      <c r="L109" s="319"/>
      <c r="M109" s="319"/>
      <c r="N109" s="319"/>
      <c r="O109" s="319"/>
      <c r="P109" s="319"/>
      <c r="Q109" s="319"/>
      <c r="R109" s="319"/>
      <c r="S109" s="319" t="s">
        <v>25</v>
      </c>
      <c r="T109" s="319"/>
      <c r="U109" s="319"/>
      <c r="V109" s="319"/>
      <c r="W109" s="319"/>
      <c r="X109" s="319"/>
      <c r="Y109" s="319"/>
      <c r="Z109" s="319"/>
      <c r="AA109" s="319"/>
      <c r="AB109" s="319"/>
      <c r="AC109" s="398"/>
      <c r="AD109" s="319"/>
      <c r="AE109" s="319"/>
      <c r="AF109" s="319"/>
      <c r="AG109" s="398"/>
      <c r="AH109" s="398"/>
      <c r="AI109" s="398"/>
      <c r="AJ109" s="398"/>
      <c r="AK109" s="398"/>
      <c r="AL109" s="398"/>
      <c r="AM109" s="398"/>
      <c r="AN109" s="319"/>
      <c r="AO109" s="319"/>
      <c r="AP109" s="584"/>
    </row>
    <row r="110" spans="3:42" s="576" customFormat="1" x14ac:dyDescent="0.3">
      <c r="C110" s="286" t="s">
        <v>1433</v>
      </c>
      <c r="D110" s="552" t="s">
        <v>129</v>
      </c>
      <c r="E110" s="197" t="s">
        <v>1393</v>
      </c>
      <c r="F110" s="197" t="s">
        <v>15</v>
      </c>
      <c r="G110" s="197" t="s">
        <v>15</v>
      </c>
      <c r="H110" s="197" t="s">
        <v>15</v>
      </c>
      <c r="I110" s="197" t="s">
        <v>15</v>
      </c>
      <c r="J110" s="394" t="s">
        <v>7</v>
      </c>
      <c r="K110" s="319"/>
      <c r="L110" s="319"/>
      <c r="M110" s="319"/>
      <c r="N110" s="319"/>
      <c r="O110" s="319"/>
      <c r="P110" s="319"/>
      <c r="Q110" s="319"/>
      <c r="R110" s="319"/>
      <c r="S110" s="319" t="s">
        <v>25</v>
      </c>
      <c r="T110" s="319"/>
      <c r="U110" s="319"/>
      <c r="V110" s="319"/>
      <c r="W110" s="319"/>
      <c r="X110" s="319"/>
      <c r="Y110" s="319"/>
      <c r="Z110" s="319"/>
      <c r="AA110" s="319"/>
      <c r="AB110" s="319"/>
      <c r="AC110" s="398"/>
      <c r="AD110" s="319"/>
      <c r="AE110" s="319"/>
      <c r="AF110" s="319"/>
      <c r="AG110" s="398"/>
      <c r="AH110" s="398"/>
      <c r="AI110" s="398"/>
      <c r="AJ110" s="398"/>
      <c r="AK110" s="398"/>
      <c r="AL110" s="398"/>
      <c r="AM110" s="398"/>
      <c r="AN110" s="319"/>
      <c r="AO110" s="319"/>
      <c r="AP110" s="584"/>
    </row>
    <row r="111" spans="3:42" s="576" customFormat="1" x14ac:dyDescent="0.3">
      <c r="C111" s="286" t="s">
        <v>1434</v>
      </c>
      <c r="D111" s="552" t="s">
        <v>129</v>
      </c>
      <c r="E111" s="197" t="s">
        <v>1393</v>
      </c>
      <c r="F111" s="197" t="s">
        <v>15</v>
      </c>
      <c r="G111" s="197" t="s">
        <v>15</v>
      </c>
      <c r="H111" s="197" t="s">
        <v>15</v>
      </c>
      <c r="I111" s="197" t="s">
        <v>15</v>
      </c>
      <c r="J111" s="394" t="s">
        <v>7</v>
      </c>
      <c r="K111" s="319"/>
      <c r="L111" s="319"/>
      <c r="M111" s="319"/>
      <c r="N111" s="319"/>
      <c r="O111" s="319"/>
      <c r="P111" s="319"/>
      <c r="Q111" s="319"/>
      <c r="R111" s="319"/>
      <c r="S111" s="319" t="s">
        <v>25</v>
      </c>
      <c r="T111" s="319"/>
      <c r="U111" s="319"/>
      <c r="V111" s="319"/>
      <c r="W111" s="319"/>
      <c r="X111" s="319"/>
      <c r="Y111" s="319"/>
      <c r="Z111" s="319"/>
      <c r="AA111" s="319"/>
      <c r="AB111" s="319"/>
      <c r="AC111" s="398"/>
      <c r="AD111" s="319"/>
      <c r="AE111" s="319"/>
      <c r="AF111" s="319"/>
      <c r="AG111" s="398"/>
      <c r="AH111" s="398"/>
      <c r="AI111" s="398"/>
      <c r="AJ111" s="398"/>
      <c r="AK111" s="398"/>
      <c r="AL111" s="398"/>
      <c r="AM111" s="398"/>
      <c r="AN111" s="319"/>
      <c r="AO111" s="319"/>
      <c r="AP111" s="584"/>
    </row>
    <row r="112" spans="3:42" s="576" customFormat="1" x14ac:dyDescent="0.3">
      <c r="C112" s="286" t="s">
        <v>1435</v>
      </c>
      <c r="D112" s="552" t="s">
        <v>129</v>
      </c>
      <c r="E112" s="197" t="s">
        <v>1393</v>
      </c>
      <c r="F112" s="197" t="s">
        <v>15</v>
      </c>
      <c r="G112" s="197" t="s">
        <v>15</v>
      </c>
      <c r="H112" s="197" t="s">
        <v>15</v>
      </c>
      <c r="I112" s="197" t="s">
        <v>15</v>
      </c>
      <c r="J112" s="394" t="s">
        <v>7</v>
      </c>
      <c r="K112" s="319"/>
      <c r="L112" s="319"/>
      <c r="M112" s="319"/>
      <c r="N112" s="319"/>
      <c r="O112" s="319"/>
      <c r="P112" s="319"/>
      <c r="Q112" s="319"/>
      <c r="R112" s="319"/>
      <c r="S112" s="319" t="s">
        <v>25</v>
      </c>
      <c r="T112" s="319"/>
      <c r="U112" s="319"/>
      <c r="V112" s="319"/>
      <c r="W112" s="319"/>
      <c r="X112" s="319"/>
      <c r="Y112" s="319"/>
      <c r="Z112" s="319"/>
      <c r="AA112" s="319"/>
      <c r="AB112" s="319"/>
      <c r="AC112" s="398"/>
      <c r="AD112" s="319"/>
      <c r="AE112" s="319"/>
      <c r="AF112" s="319"/>
      <c r="AG112" s="398"/>
      <c r="AH112" s="398"/>
      <c r="AI112" s="398"/>
      <c r="AJ112" s="398"/>
      <c r="AK112" s="398"/>
      <c r="AL112" s="398"/>
      <c r="AM112" s="398"/>
      <c r="AN112" s="319"/>
      <c r="AO112" s="319"/>
      <c r="AP112" s="584"/>
    </row>
    <row r="113" spans="3:42" s="576" customFormat="1" x14ac:dyDescent="0.3">
      <c r="C113" s="286" t="s">
        <v>1436</v>
      </c>
      <c r="D113" s="552" t="s">
        <v>129</v>
      </c>
      <c r="E113" s="197" t="s">
        <v>1393</v>
      </c>
      <c r="F113" s="197" t="s">
        <v>15</v>
      </c>
      <c r="G113" s="197" t="s">
        <v>15</v>
      </c>
      <c r="H113" s="197" t="s">
        <v>15</v>
      </c>
      <c r="I113" s="197" t="s">
        <v>15</v>
      </c>
      <c r="J113" s="394" t="s">
        <v>7</v>
      </c>
      <c r="K113" s="319"/>
      <c r="L113" s="319"/>
      <c r="M113" s="319"/>
      <c r="N113" s="319"/>
      <c r="O113" s="319"/>
      <c r="P113" s="319"/>
      <c r="Q113" s="319"/>
      <c r="R113" s="319"/>
      <c r="S113" s="319" t="s">
        <v>25</v>
      </c>
      <c r="T113" s="319"/>
      <c r="U113" s="319"/>
      <c r="V113" s="319"/>
      <c r="W113" s="319"/>
      <c r="X113" s="319"/>
      <c r="Y113" s="319"/>
      <c r="Z113" s="319"/>
      <c r="AA113" s="319"/>
      <c r="AB113" s="319"/>
      <c r="AC113" s="398"/>
      <c r="AD113" s="319"/>
      <c r="AE113" s="319"/>
      <c r="AF113" s="319"/>
      <c r="AG113" s="398"/>
      <c r="AH113" s="398"/>
      <c r="AI113" s="398"/>
      <c r="AJ113" s="398"/>
      <c r="AK113" s="398"/>
      <c r="AL113" s="398"/>
      <c r="AM113" s="398"/>
      <c r="AN113" s="319"/>
      <c r="AO113" s="319"/>
      <c r="AP113" s="584"/>
    </row>
    <row r="114" spans="3:42" s="576" customFormat="1" x14ac:dyDescent="0.3">
      <c r="C114" s="286" t="s">
        <v>1437</v>
      </c>
      <c r="D114" s="552" t="s">
        <v>129</v>
      </c>
      <c r="E114" s="197" t="s">
        <v>1393</v>
      </c>
      <c r="F114" s="197" t="s">
        <v>15</v>
      </c>
      <c r="G114" s="197" t="s">
        <v>15</v>
      </c>
      <c r="H114" s="197" t="s">
        <v>15</v>
      </c>
      <c r="I114" s="197" t="s">
        <v>15</v>
      </c>
      <c r="J114" s="394" t="s">
        <v>7</v>
      </c>
      <c r="K114" s="319"/>
      <c r="L114" s="319"/>
      <c r="M114" s="319"/>
      <c r="N114" s="319"/>
      <c r="O114" s="319"/>
      <c r="P114" s="319"/>
      <c r="Q114" s="319"/>
      <c r="R114" s="319"/>
      <c r="S114" s="319" t="s">
        <v>25</v>
      </c>
      <c r="T114" s="319"/>
      <c r="U114" s="319"/>
      <c r="V114" s="319"/>
      <c r="W114" s="319"/>
      <c r="X114" s="319"/>
      <c r="Y114" s="319"/>
      <c r="Z114" s="319"/>
      <c r="AA114" s="319"/>
      <c r="AB114" s="319"/>
      <c r="AC114" s="398"/>
      <c r="AD114" s="319"/>
      <c r="AE114" s="319"/>
      <c r="AF114" s="319"/>
      <c r="AG114" s="398"/>
      <c r="AH114" s="398"/>
      <c r="AI114" s="398"/>
      <c r="AJ114" s="398"/>
      <c r="AK114" s="398"/>
      <c r="AL114" s="398"/>
      <c r="AM114" s="398"/>
      <c r="AN114" s="319"/>
      <c r="AO114" s="319"/>
      <c r="AP114" s="584"/>
    </row>
    <row r="115" spans="3:42" s="576" customFormat="1" x14ac:dyDescent="0.3">
      <c r="C115" s="286" t="s">
        <v>1438</v>
      </c>
      <c r="D115" s="552" t="s">
        <v>129</v>
      </c>
      <c r="E115" s="197" t="s">
        <v>1393</v>
      </c>
      <c r="F115" s="197" t="s">
        <v>15</v>
      </c>
      <c r="G115" s="197" t="s">
        <v>15</v>
      </c>
      <c r="H115" s="197" t="s">
        <v>15</v>
      </c>
      <c r="I115" s="197" t="s">
        <v>15</v>
      </c>
      <c r="J115" s="394" t="s">
        <v>7</v>
      </c>
      <c r="K115" s="319"/>
      <c r="L115" s="319"/>
      <c r="M115" s="319"/>
      <c r="N115" s="319"/>
      <c r="O115" s="319"/>
      <c r="P115" s="319"/>
      <c r="Q115" s="319"/>
      <c r="R115" s="319"/>
      <c r="S115" s="319" t="s">
        <v>25</v>
      </c>
      <c r="T115" s="319"/>
      <c r="U115" s="319"/>
      <c r="V115" s="319"/>
      <c r="W115" s="319"/>
      <c r="X115" s="319"/>
      <c r="Y115" s="319"/>
      <c r="Z115" s="319"/>
      <c r="AA115" s="319"/>
      <c r="AB115" s="319"/>
      <c r="AC115" s="398"/>
      <c r="AD115" s="319"/>
      <c r="AE115" s="319"/>
      <c r="AF115" s="319"/>
      <c r="AG115" s="398"/>
      <c r="AH115" s="398"/>
      <c r="AI115" s="398"/>
      <c r="AJ115" s="398"/>
      <c r="AK115" s="398"/>
      <c r="AL115" s="398"/>
      <c r="AM115" s="398"/>
      <c r="AN115" s="319"/>
      <c r="AO115" s="319"/>
      <c r="AP115" s="584"/>
    </row>
    <row r="116" spans="3:42" s="576" customFormat="1" x14ac:dyDescent="0.3">
      <c r="C116" s="286" t="s">
        <v>1439</v>
      </c>
      <c r="D116" s="552" t="s">
        <v>129</v>
      </c>
      <c r="E116" s="197" t="s">
        <v>1393</v>
      </c>
      <c r="F116" s="197" t="s">
        <v>15</v>
      </c>
      <c r="G116" s="197" t="s">
        <v>15</v>
      </c>
      <c r="H116" s="197" t="s">
        <v>15</v>
      </c>
      <c r="I116" s="197" t="s">
        <v>15</v>
      </c>
      <c r="J116" s="394" t="s">
        <v>7</v>
      </c>
      <c r="K116" s="319"/>
      <c r="L116" s="319"/>
      <c r="M116" s="319"/>
      <c r="N116" s="319"/>
      <c r="O116" s="319"/>
      <c r="P116" s="319"/>
      <c r="Q116" s="319"/>
      <c r="R116" s="319"/>
      <c r="S116" s="319" t="s">
        <v>25</v>
      </c>
      <c r="T116" s="319"/>
      <c r="U116" s="319"/>
      <c r="V116" s="319"/>
      <c r="W116" s="319"/>
      <c r="X116" s="319"/>
      <c r="Y116" s="319"/>
      <c r="Z116" s="319"/>
      <c r="AA116" s="319"/>
      <c r="AB116" s="319"/>
      <c r="AC116" s="398"/>
      <c r="AD116" s="319"/>
      <c r="AE116" s="319"/>
      <c r="AF116" s="319"/>
      <c r="AG116" s="398"/>
      <c r="AH116" s="398"/>
      <c r="AI116" s="398"/>
      <c r="AJ116" s="398"/>
      <c r="AK116" s="398"/>
      <c r="AL116" s="398"/>
      <c r="AM116" s="398"/>
      <c r="AN116" s="319"/>
      <c r="AO116" s="319"/>
      <c r="AP116" s="584"/>
    </row>
    <row r="117" spans="3:42" s="576" customFormat="1" x14ac:dyDescent="0.3">
      <c r="C117" s="286" t="s">
        <v>1440</v>
      </c>
      <c r="D117" s="552" t="s">
        <v>129</v>
      </c>
      <c r="E117" s="197" t="s">
        <v>1393</v>
      </c>
      <c r="F117" s="197" t="s">
        <v>15</v>
      </c>
      <c r="G117" s="197" t="s">
        <v>15</v>
      </c>
      <c r="H117" s="197" t="s">
        <v>15</v>
      </c>
      <c r="I117" s="197" t="s">
        <v>15</v>
      </c>
      <c r="J117" s="394" t="s">
        <v>7</v>
      </c>
      <c r="K117" s="319"/>
      <c r="L117" s="319"/>
      <c r="M117" s="319"/>
      <c r="N117" s="319"/>
      <c r="O117" s="319"/>
      <c r="P117" s="319"/>
      <c r="Q117" s="319"/>
      <c r="R117" s="319"/>
      <c r="S117" s="319" t="s">
        <v>25</v>
      </c>
      <c r="T117" s="319"/>
      <c r="U117" s="319"/>
      <c r="V117" s="319"/>
      <c r="W117" s="319"/>
      <c r="X117" s="319"/>
      <c r="Y117" s="319"/>
      <c r="Z117" s="319"/>
      <c r="AA117" s="319"/>
      <c r="AB117" s="319"/>
      <c r="AC117" s="398"/>
      <c r="AD117" s="319"/>
      <c r="AE117" s="319"/>
      <c r="AF117" s="319"/>
      <c r="AG117" s="398"/>
      <c r="AH117" s="398"/>
      <c r="AI117" s="398"/>
      <c r="AJ117" s="398"/>
      <c r="AK117" s="398"/>
      <c r="AL117" s="398"/>
      <c r="AM117" s="398"/>
      <c r="AN117" s="319"/>
      <c r="AO117" s="319"/>
      <c r="AP117" s="584"/>
    </row>
    <row r="118" spans="3:42" s="576" customFormat="1" x14ac:dyDescent="0.3">
      <c r="C118" s="286" t="s">
        <v>1441</v>
      </c>
      <c r="D118" s="552" t="s">
        <v>129</v>
      </c>
      <c r="E118" s="197" t="s">
        <v>1393</v>
      </c>
      <c r="F118" s="197" t="s">
        <v>15</v>
      </c>
      <c r="G118" s="197" t="s">
        <v>15</v>
      </c>
      <c r="H118" s="197" t="s">
        <v>15</v>
      </c>
      <c r="I118" s="197" t="s">
        <v>15</v>
      </c>
      <c r="J118" s="394" t="s">
        <v>7</v>
      </c>
      <c r="K118" s="319"/>
      <c r="L118" s="319"/>
      <c r="M118" s="319"/>
      <c r="N118" s="319"/>
      <c r="O118" s="319"/>
      <c r="P118" s="319"/>
      <c r="Q118" s="319"/>
      <c r="R118" s="319"/>
      <c r="S118" s="319" t="s">
        <v>25</v>
      </c>
      <c r="T118" s="319"/>
      <c r="U118" s="319"/>
      <c r="V118" s="319"/>
      <c r="W118" s="319"/>
      <c r="X118" s="319"/>
      <c r="Y118" s="319"/>
      <c r="Z118" s="319"/>
      <c r="AA118" s="319"/>
      <c r="AB118" s="319"/>
      <c r="AC118" s="398"/>
      <c r="AD118" s="319"/>
      <c r="AE118" s="319"/>
      <c r="AF118" s="319"/>
      <c r="AG118" s="398"/>
      <c r="AH118" s="398"/>
      <c r="AI118" s="398"/>
      <c r="AJ118" s="398"/>
      <c r="AK118" s="398"/>
      <c r="AL118" s="398"/>
      <c r="AM118" s="398"/>
      <c r="AN118" s="319"/>
      <c r="AO118" s="319"/>
      <c r="AP118" s="584"/>
    </row>
    <row r="119" spans="3:42" s="30" customFormat="1" x14ac:dyDescent="0.3">
      <c r="C119" s="286" t="s">
        <v>133</v>
      </c>
      <c r="D119" s="547" t="s">
        <v>1060</v>
      </c>
      <c r="E119" s="394" t="s">
        <v>1062</v>
      </c>
      <c r="F119" s="197" t="s">
        <v>15</v>
      </c>
      <c r="G119" s="197" t="s">
        <v>21</v>
      </c>
      <c r="H119" s="197" t="s">
        <v>15</v>
      </c>
      <c r="I119" s="197" t="s">
        <v>21</v>
      </c>
      <c r="J119" s="551" t="s">
        <v>7</v>
      </c>
      <c r="K119" s="319"/>
      <c r="L119" s="319"/>
      <c r="M119" s="319"/>
      <c r="N119" s="319"/>
      <c r="O119" s="319"/>
      <c r="P119" s="319"/>
      <c r="Q119" s="319"/>
      <c r="R119" s="319"/>
      <c r="S119" s="319" t="s">
        <v>25</v>
      </c>
      <c r="T119" s="319"/>
      <c r="U119" s="319"/>
      <c r="V119" s="319"/>
      <c r="W119" s="319"/>
      <c r="X119" s="319"/>
      <c r="Y119" s="319"/>
      <c r="Z119" s="319"/>
      <c r="AA119" s="319"/>
      <c r="AB119" s="319"/>
      <c r="AC119" s="267"/>
      <c r="AD119" s="319"/>
      <c r="AE119" s="319"/>
      <c r="AF119" s="319"/>
      <c r="AG119" s="267"/>
      <c r="AH119" s="319"/>
      <c r="AI119" s="319"/>
      <c r="AJ119" s="267"/>
      <c r="AK119" s="267"/>
      <c r="AL119" s="267"/>
      <c r="AM119" s="267"/>
      <c r="AN119" s="319" t="s">
        <v>25</v>
      </c>
      <c r="AO119" s="319"/>
      <c r="AP119" s="550"/>
    </row>
    <row r="120" spans="3:42" s="30" customFormat="1" x14ac:dyDescent="0.3">
      <c r="C120" s="286" t="s">
        <v>135</v>
      </c>
      <c r="D120" s="547" t="s">
        <v>1060</v>
      </c>
      <c r="E120" s="394" t="s">
        <v>1153</v>
      </c>
      <c r="F120" s="197" t="s">
        <v>15</v>
      </c>
      <c r="G120" s="197" t="s">
        <v>21</v>
      </c>
      <c r="H120" s="197" t="s">
        <v>15</v>
      </c>
      <c r="I120" s="197" t="s">
        <v>21</v>
      </c>
      <c r="J120" s="551" t="s">
        <v>7</v>
      </c>
      <c r="K120" s="319"/>
      <c r="L120" s="319"/>
      <c r="M120" s="319"/>
      <c r="N120" s="319"/>
      <c r="O120" s="319"/>
      <c r="P120" s="319"/>
      <c r="Q120" s="319"/>
      <c r="R120" s="319"/>
      <c r="S120" s="319" t="s">
        <v>25</v>
      </c>
      <c r="T120" s="319"/>
      <c r="U120" s="319"/>
      <c r="V120" s="319"/>
      <c r="W120" s="319"/>
      <c r="X120" s="319"/>
      <c r="Y120" s="319"/>
      <c r="Z120" s="319"/>
      <c r="AA120" s="319"/>
      <c r="AB120" s="319"/>
      <c r="AC120" s="267"/>
      <c r="AD120" s="319"/>
      <c r="AE120" s="319"/>
      <c r="AF120" s="319"/>
      <c r="AG120" s="267"/>
      <c r="AH120" s="319"/>
      <c r="AI120" s="319"/>
      <c r="AJ120" s="267"/>
      <c r="AK120" s="267"/>
      <c r="AL120" s="267"/>
      <c r="AM120" s="267"/>
      <c r="AN120" s="319" t="s">
        <v>25</v>
      </c>
      <c r="AO120" s="319"/>
      <c r="AP120" s="550"/>
    </row>
    <row r="121" spans="3:42" s="30" customFormat="1" x14ac:dyDescent="0.3">
      <c r="C121" s="286" t="s">
        <v>136</v>
      </c>
      <c r="D121" s="547" t="s">
        <v>1060</v>
      </c>
      <c r="E121" s="394" t="s">
        <v>1227</v>
      </c>
      <c r="F121" s="197" t="s">
        <v>15</v>
      </c>
      <c r="G121" s="197" t="s">
        <v>21</v>
      </c>
      <c r="H121" s="197" t="s">
        <v>15</v>
      </c>
      <c r="I121" s="197" t="s">
        <v>21</v>
      </c>
      <c r="J121" s="551" t="s">
        <v>7</v>
      </c>
      <c r="K121" s="319"/>
      <c r="L121" s="319"/>
      <c r="M121" s="319"/>
      <c r="N121" s="319"/>
      <c r="O121" s="319"/>
      <c r="P121" s="319"/>
      <c r="Q121" s="319"/>
      <c r="R121" s="319"/>
      <c r="S121" s="319" t="s">
        <v>25</v>
      </c>
      <c r="T121" s="319"/>
      <c r="U121" s="319"/>
      <c r="V121" s="319"/>
      <c r="W121" s="319"/>
      <c r="X121" s="319"/>
      <c r="Y121" s="319"/>
      <c r="Z121" s="319"/>
      <c r="AA121" s="319"/>
      <c r="AB121" s="319"/>
      <c r="AC121" s="267"/>
      <c r="AD121" s="319"/>
      <c r="AE121" s="319"/>
      <c r="AF121" s="319"/>
      <c r="AG121" s="267"/>
      <c r="AH121" s="319"/>
      <c r="AI121" s="319"/>
      <c r="AJ121" s="267"/>
      <c r="AK121" s="267"/>
      <c r="AL121" s="267"/>
      <c r="AM121" s="267"/>
      <c r="AN121" s="319" t="s">
        <v>25</v>
      </c>
      <c r="AO121" s="319"/>
      <c r="AP121" s="550"/>
    </row>
    <row r="122" spans="3:42" s="30" customFormat="1" ht="28.8" x14ac:dyDescent="0.3">
      <c r="C122" s="286" t="s">
        <v>137</v>
      </c>
      <c r="D122" s="547" t="s">
        <v>1060</v>
      </c>
      <c r="E122" s="394" t="s">
        <v>1229</v>
      </c>
      <c r="F122" s="197" t="s">
        <v>15</v>
      </c>
      <c r="G122" s="197" t="s">
        <v>21</v>
      </c>
      <c r="H122" s="197" t="s">
        <v>15</v>
      </c>
      <c r="I122" s="197" t="s">
        <v>21</v>
      </c>
      <c r="J122" s="551" t="s">
        <v>7</v>
      </c>
      <c r="K122" s="319"/>
      <c r="L122" s="319"/>
      <c r="M122" s="319"/>
      <c r="N122" s="319"/>
      <c r="O122" s="319"/>
      <c r="P122" s="319"/>
      <c r="Q122" s="319"/>
      <c r="R122" s="319"/>
      <c r="S122" s="319" t="s">
        <v>25</v>
      </c>
      <c r="T122" s="319"/>
      <c r="U122" s="319"/>
      <c r="V122" s="319"/>
      <c r="W122" s="319"/>
      <c r="X122" s="319"/>
      <c r="Y122" s="319"/>
      <c r="Z122" s="319"/>
      <c r="AA122" s="319"/>
      <c r="AB122" s="319"/>
      <c r="AC122" s="267"/>
      <c r="AD122" s="319"/>
      <c r="AE122" s="319"/>
      <c r="AF122" s="319"/>
      <c r="AG122" s="267"/>
      <c r="AH122" s="319"/>
      <c r="AI122" s="319"/>
      <c r="AJ122" s="267"/>
      <c r="AK122" s="267"/>
      <c r="AL122" s="267"/>
      <c r="AM122" s="267"/>
      <c r="AN122" s="319" t="s">
        <v>25</v>
      </c>
      <c r="AO122" s="319"/>
      <c r="AP122" s="550"/>
    </row>
    <row r="123" spans="3:42" s="30" customFormat="1" x14ac:dyDescent="0.3">
      <c r="C123" s="286" t="s">
        <v>139</v>
      </c>
      <c r="D123" s="547" t="s">
        <v>999</v>
      </c>
      <c r="E123" s="394" t="s">
        <v>1062</v>
      </c>
      <c r="F123" s="197" t="s">
        <v>21</v>
      </c>
      <c r="G123" s="197" t="s">
        <v>15</v>
      </c>
      <c r="H123" s="197" t="s">
        <v>21</v>
      </c>
      <c r="I123" s="197" t="s">
        <v>15</v>
      </c>
      <c r="J123" s="551" t="s">
        <v>28</v>
      </c>
      <c r="K123" s="319"/>
      <c r="L123" s="319"/>
      <c r="M123" s="319"/>
      <c r="N123" s="319"/>
      <c r="O123" s="319"/>
      <c r="P123" s="319"/>
      <c r="Q123" s="319"/>
      <c r="R123" s="319"/>
      <c r="S123" s="319" t="s">
        <v>25</v>
      </c>
      <c r="T123" s="319"/>
      <c r="U123" s="319"/>
      <c r="V123" s="319"/>
      <c r="W123" s="319"/>
      <c r="X123" s="319"/>
      <c r="Y123" s="319"/>
      <c r="Z123" s="319"/>
      <c r="AA123" s="319"/>
      <c r="AB123" s="319"/>
      <c r="AC123" s="267"/>
      <c r="AD123" s="319"/>
      <c r="AE123" s="319"/>
      <c r="AF123" s="319"/>
      <c r="AG123" s="267"/>
      <c r="AH123" s="319"/>
      <c r="AI123" s="319"/>
      <c r="AJ123" s="267"/>
      <c r="AK123" s="267"/>
      <c r="AL123" s="267"/>
      <c r="AM123" s="267"/>
      <c r="AN123" s="319"/>
      <c r="AO123" s="319" t="s">
        <v>25</v>
      </c>
      <c r="AP123" s="550"/>
    </row>
    <row r="124" spans="3:42" s="30" customFormat="1" x14ac:dyDescent="0.3">
      <c r="C124" s="286" t="s">
        <v>141</v>
      </c>
      <c r="D124" s="547" t="s">
        <v>999</v>
      </c>
      <c r="E124" s="394" t="s">
        <v>1153</v>
      </c>
      <c r="F124" s="197" t="s">
        <v>21</v>
      </c>
      <c r="G124" s="197" t="s">
        <v>15</v>
      </c>
      <c r="H124" s="197" t="s">
        <v>21</v>
      </c>
      <c r="I124" s="197" t="s">
        <v>15</v>
      </c>
      <c r="J124" s="551" t="s">
        <v>28</v>
      </c>
      <c r="K124" s="319"/>
      <c r="L124" s="319"/>
      <c r="M124" s="319"/>
      <c r="N124" s="319"/>
      <c r="O124" s="319"/>
      <c r="P124" s="319"/>
      <c r="Q124" s="319"/>
      <c r="R124" s="319"/>
      <c r="S124" s="319" t="s">
        <v>25</v>
      </c>
      <c r="T124" s="319"/>
      <c r="U124" s="319"/>
      <c r="V124" s="319"/>
      <c r="W124" s="319"/>
      <c r="X124" s="319"/>
      <c r="Y124" s="319"/>
      <c r="Z124" s="319"/>
      <c r="AA124" s="319"/>
      <c r="AB124" s="319"/>
      <c r="AC124" s="267"/>
      <c r="AD124" s="319"/>
      <c r="AE124" s="319"/>
      <c r="AF124" s="319"/>
      <c r="AG124" s="267"/>
      <c r="AH124" s="319"/>
      <c r="AI124" s="319"/>
      <c r="AJ124" s="267"/>
      <c r="AK124" s="267"/>
      <c r="AL124" s="267"/>
      <c r="AM124" s="267"/>
      <c r="AN124" s="319"/>
      <c r="AO124" s="319" t="s">
        <v>25</v>
      </c>
      <c r="AP124" s="550"/>
    </row>
    <row r="125" spans="3:42" s="30" customFormat="1" x14ac:dyDescent="0.3">
      <c r="C125" s="286" t="s">
        <v>143</v>
      </c>
      <c r="D125" s="547" t="s">
        <v>999</v>
      </c>
      <c r="E125" s="394" t="s">
        <v>1227</v>
      </c>
      <c r="F125" s="197" t="s">
        <v>21</v>
      </c>
      <c r="G125" s="197" t="s">
        <v>15</v>
      </c>
      <c r="H125" s="197" t="s">
        <v>21</v>
      </c>
      <c r="I125" s="197" t="s">
        <v>15</v>
      </c>
      <c r="J125" s="551" t="s">
        <v>28</v>
      </c>
      <c r="K125" s="319"/>
      <c r="L125" s="319"/>
      <c r="M125" s="319"/>
      <c r="N125" s="319"/>
      <c r="O125" s="319"/>
      <c r="P125" s="319"/>
      <c r="Q125" s="319"/>
      <c r="R125" s="319"/>
      <c r="S125" s="319" t="s">
        <v>25</v>
      </c>
      <c r="T125" s="319"/>
      <c r="U125" s="319"/>
      <c r="V125" s="319"/>
      <c r="W125" s="319"/>
      <c r="X125" s="319"/>
      <c r="Y125" s="319"/>
      <c r="Z125" s="319"/>
      <c r="AA125" s="319"/>
      <c r="AB125" s="319"/>
      <c r="AC125" s="267"/>
      <c r="AD125" s="319"/>
      <c r="AE125" s="319"/>
      <c r="AF125" s="319"/>
      <c r="AG125" s="267"/>
      <c r="AH125" s="319"/>
      <c r="AI125" s="319"/>
      <c r="AJ125" s="267"/>
      <c r="AK125" s="267"/>
      <c r="AL125" s="267"/>
      <c r="AM125" s="267"/>
      <c r="AN125" s="319"/>
      <c r="AO125" s="319" t="s">
        <v>25</v>
      </c>
      <c r="AP125" s="550"/>
    </row>
    <row r="126" spans="3:42" s="30" customFormat="1" ht="28.8" x14ac:dyDescent="0.3">
      <c r="C126" s="286" t="s">
        <v>149</v>
      </c>
      <c r="D126" s="547" t="s">
        <v>999</v>
      </c>
      <c r="E126" s="394" t="s">
        <v>1229</v>
      </c>
      <c r="F126" s="197" t="s">
        <v>21</v>
      </c>
      <c r="G126" s="197" t="s">
        <v>15</v>
      </c>
      <c r="H126" s="197" t="s">
        <v>21</v>
      </c>
      <c r="I126" s="197" t="s">
        <v>15</v>
      </c>
      <c r="J126" s="551" t="s">
        <v>28</v>
      </c>
      <c r="K126" s="319"/>
      <c r="L126" s="319"/>
      <c r="M126" s="319"/>
      <c r="N126" s="319"/>
      <c r="O126" s="319"/>
      <c r="P126" s="319"/>
      <c r="Q126" s="319"/>
      <c r="R126" s="319"/>
      <c r="S126" s="319" t="s">
        <v>25</v>
      </c>
      <c r="T126" s="319"/>
      <c r="U126" s="319"/>
      <c r="V126" s="319"/>
      <c r="W126" s="319"/>
      <c r="X126" s="319"/>
      <c r="Y126" s="319"/>
      <c r="Z126" s="319"/>
      <c r="AA126" s="319"/>
      <c r="AB126" s="319"/>
      <c r="AC126" s="267"/>
      <c r="AD126" s="319"/>
      <c r="AE126" s="319"/>
      <c r="AF126" s="319"/>
      <c r="AG126" s="267"/>
      <c r="AH126" s="319"/>
      <c r="AI126" s="319"/>
      <c r="AJ126" s="267"/>
      <c r="AK126" s="267"/>
      <c r="AL126" s="267"/>
      <c r="AM126" s="267"/>
      <c r="AN126" s="319"/>
      <c r="AO126" s="319" t="s">
        <v>25</v>
      </c>
      <c r="AP126" s="550"/>
    </row>
    <row r="127" spans="3:42" s="30" customFormat="1" x14ac:dyDescent="0.3">
      <c r="C127" s="286" t="s">
        <v>166</v>
      </c>
      <c r="D127" s="547" t="s">
        <v>138</v>
      </c>
      <c r="E127" s="197" t="s">
        <v>611</v>
      </c>
      <c r="F127" s="197" t="s">
        <v>15</v>
      </c>
      <c r="G127" s="197" t="s">
        <v>21</v>
      </c>
      <c r="H127" s="197" t="s">
        <v>15</v>
      </c>
      <c r="I127" s="197" t="s">
        <v>21</v>
      </c>
      <c r="J127" s="551" t="s">
        <v>7</v>
      </c>
      <c r="K127" s="319"/>
      <c r="L127" s="319"/>
      <c r="M127" s="319"/>
      <c r="N127" s="319"/>
      <c r="O127" s="319"/>
      <c r="P127" s="319"/>
      <c r="Q127" s="319"/>
      <c r="R127" s="319"/>
      <c r="S127" s="319" t="s">
        <v>25</v>
      </c>
      <c r="T127" s="319"/>
      <c r="U127" s="319"/>
      <c r="V127" s="319"/>
      <c r="W127" s="319"/>
      <c r="X127" s="319"/>
      <c r="Y127" s="319"/>
      <c r="Z127" s="319"/>
      <c r="AA127" s="319" t="s">
        <v>25</v>
      </c>
      <c r="AB127" s="319" t="s">
        <v>25</v>
      </c>
      <c r="AC127" s="267"/>
      <c r="AD127" s="319"/>
      <c r="AE127" s="319"/>
      <c r="AF127" s="267"/>
      <c r="AG127" s="267"/>
      <c r="AH127" s="319" t="s">
        <v>25</v>
      </c>
      <c r="AI127" s="319"/>
      <c r="AJ127" s="267"/>
      <c r="AK127" s="267"/>
      <c r="AL127" s="267"/>
      <c r="AM127" s="267"/>
      <c r="AN127" s="319"/>
      <c r="AO127" s="319"/>
      <c r="AP127" s="550"/>
    </row>
    <row r="128" spans="3:42" s="30" customFormat="1" x14ac:dyDescent="0.3">
      <c r="C128" s="286" t="s">
        <v>167</v>
      </c>
      <c r="D128" s="547" t="s">
        <v>140</v>
      </c>
      <c r="E128" s="197" t="s">
        <v>612</v>
      </c>
      <c r="F128" s="197" t="s">
        <v>15</v>
      </c>
      <c r="G128" s="197" t="s">
        <v>15</v>
      </c>
      <c r="H128" s="197" t="s">
        <v>15</v>
      </c>
      <c r="I128" s="197" t="s">
        <v>15</v>
      </c>
      <c r="J128" s="551" t="s">
        <v>7</v>
      </c>
      <c r="K128" s="319"/>
      <c r="L128" s="319"/>
      <c r="M128" s="319"/>
      <c r="N128" s="319"/>
      <c r="O128" s="319"/>
      <c r="P128" s="319"/>
      <c r="Q128" s="319"/>
      <c r="R128" s="319"/>
      <c r="S128" s="319" t="s">
        <v>25</v>
      </c>
      <c r="T128" s="319"/>
      <c r="U128" s="319"/>
      <c r="V128" s="319"/>
      <c r="W128" s="319"/>
      <c r="X128" s="319"/>
      <c r="Y128" s="319"/>
      <c r="Z128" s="319"/>
      <c r="AA128" s="319" t="s">
        <v>25</v>
      </c>
      <c r="AB128" s="319" t="s">
        <v>25</v>
      </c>
      <c r="AC128" s="267"/>
      <c r="AD128" s="319"/>
      <c r="AE128" s="319"/>
      <c r="AF128" s="319" t="s">
        <v>25</v>
      </c>
      <c r="AG128" s="267"/>
      <c r="AH128" s="319" t="s">
        <v>25</v>
      </c>
      <c r="AI128" s="319" t="s">
        <v>25</v>
      </c>
      <c r="AJ128" s="267"/>
      <c r="AK128" s="267"/>
      <c r="AL128" s="319"/>
      <c r="AM128" s="319"/>
      <c r="AN128" s="319"/>
      <c r="AO128" s="319"/>
      <c r="AP128" s="550"/>
    </row>
    <row r="129" spans="3:42" s="30" customFormat="1" x14ac:dyDescent="0.3">
      <c r="C129" s="286" t="s">
        <v>638</v>
      </c>
      <c r="D129" s="547" t="s">
        <v>142</v>
      </c>
      <c r="E129" s="197" t="s">
        <v>613</v>
      </c>
      <c r="F129" s="197" t="s">
        <v>15</v>
      </c>
      <c r="G129" s="197" t="s">
        <v>21</v>
      </c>
      <c r="H129" s="197" t="s">
        <v>15</v>
      </c>
      <c r="I129" s="197" t="s">
        <v>21</v>
      </c>
      <c r="J129" s="551" t="s">
        <v>7</v>
      </c>
      <c r="K129" s="319"/>
      <c r="L129" s="319"/>
      <c r="M129" s="319"/>
      <c r="N129" s="319"/>
      <c r="O129" s="319"/>
      <c r="P129" s="319"/>
      <c r="Q129" s="319"/>
      <c r="R129" s="319"/>
      <c r="S129" s="319" t="s">
        <v>25</v>
      </c>
      <c r="T129" s="319"/>
      <c r="U129" s="319"/>
      <c r="V129" s="319"/>
      <c r="W129" s="319"/>
      <c r="X129" s="319"/>
      <c r="Y129" s="319"/>
      <c r="Z129" s="319"/>
      <c r="AA129" s="319" t="s">
        <v>25</v>
      </c>
      <c r="AB129" s="319" t="s">
        <v>25</v>
      </c>
      <c r="AC129" s="267"/>
      <c r="AD129" s="319"/>
      <c r="AE129" s="319"/>
      <c r="AF129" s="267"/>
      <c r="AG129" s="267"/>
      <c r="AH129" s="319" t="s">
        <v>25</v>
      </c>
      <c r="AI129" s="267"/>
      <c r="AJ129" s="267"/>
      <c r="AK129" s="267"/>
      <c r="AL129" s="319"/>
      <c r="AM129" s="267"/>
      <c r="AN129" s="319"/>
      <c r="AO129" s="319"/>
      <c r="AP129" s="550"/>
    </row>
    <row r="130" spans="3:42" s="30" customFormat="1" x14ac:dyDescent="0.3">
      <c r="C130" s="286" t="s">
        <v>639</v>
      </c>
      <c r="D130" s="547" t="s">
        <v>142</v>
      </c>
      <c r="E130" s="197" t="s">
        <v>643</v>
      </c>
      <c r="F130" s="197" t="s">
        <v>15</v>
      </c>
      <c r="G130" s="197" t="s">
        <v>21</v>
      </c>
      <c r="H130" s="197" t="s">
        <v>15</v>
      </c>
      <c r="I130" s="197" t="s">
        <v>21</v>
      </c>
      <c r="J130" s="551" t="s">
        <v>7</v>
      </c>
      <c r="K130" s="319"/>
      <c r="L130" s="319"/>
      <c r="M130" s="319"/>
      <c r="N130" s="319"/>
      <c r="O130" s="319"/>
      <c r="P130" s="319"/>
      <c r="Q130" s="319"/>
      <c r="R130" s="319"/>
      <c r="S130" s="319" t="s">
        <v>25</v>
      </c>
      <c r="T130" s="319"/>
      <c r="U130" s="319"/>
      <c r="V130" s="319"/>
      <c r="W130" s="319"/>
      <c r="X130" s="319"/>
      <c r="Y130" s="319"/>
      <c r="Z130" s="319"/>
      <c r="AA130" s="319" t="s">
        <v>25</v>
      </c>
      <c r="AB130" s="319" t="s">
        <v>25</v>
      </c>
      <c r="AC130" s="267"/>
      <c r="AD130" s="319"/>
      <c r="AE130" s="319"/>
      <c r="AF130" s="267"/>
      <c r="AG130" s="267"/>
      <c r="AH130" s="319" t="s">
        <v>25</v>
      </c>
      <c r="AI130" s="267"/>
      <c r="AJ130" s="267"/>
      <c r="AK130" s="267"/>
      <c r="AL130" s="319"/>
      <c r="AM130" s="267"/>
      <c r="AN130" s="319"/>
      <c r="AO130" s="319"/>
      <c r="AP130" s="550"/>
    </row>
    <row r="131" spans="3:42" s="30" customFormat="1" x14ac:dyDescent="0.3">
      <c r="C131" s="286" t="s">
        <v>640</v>
      </c>
      <c r="D131" s="547" t="s">
        <v>142</v>
      </c>
      <c r="E131" s="197" t="s">
        <v>644</v>
      </c>
      <c r="F131" s="197" t="s">
        <v>15</v>
      </c>
      <c r="G131" s="197" t="s">
        <v>21</v>
      </c>
      <c r="H131" s="197" t="s">
        <v>15</v>
      </c>
      <c r="I131" s="197" t="s">
        <v>21</v>
      </c>
      <c r="J131" s="551" t="s">
        <v>7</v>
      </c>
      <c r="K131" s="319"/>
      <c r="L131" s="319"/>
      <c r="M131" s="319"/>
      <c r="N131" s="319"/>
      <c r="O131" s="319"/>
      <c r="P131" s="319"/>
      <c r="Q131" s="319"/>
      <c r="R131" s="319"/>
      <c r="S131" s="319" t="s">
        <v>25</v>
      </c>
      <c r="T131" s="319"/>
      <c r="U131" s="319"/>
      <c r="V131" s="319"/>
      <c r="W131" s="319"/>
      <c r="X131" s="319"/>
      <c r="Y131" s="319"/>
      <c r="Z131" s="319"/>
      <c r="AA131" s="319" t="s">
        <v>25</v>
      </c>
      <c r="AB131" s="319" t="s">
        <v>25</v>
      </c>
      <c r="AC131" s="267"/>
      <c r="AD131" s="319"/>
      <c r="AE131" s="319"/>
      <c r="AF131" s="267"/>
      <c r="AG131" s="267"/>
      <c r="AH131" s="319" t="s">
        <v>25</v>
      </c>
      <c r="AI131" s="267"/>
      <c r="AJ131" s="267"/>
      <c r="AK131" s="267"/>
      <c r="AL131" s="319"/>
      <c r="AM131" s="267"/>
      <c r="AN131" s="319"/>
      <c r="AO131" s="319"/>
      <c r="AP131" s="550"/>
    </row>
    <row r="132" spans="3:42" s="30" customFormat="1" ht="28.8" x14ac:dyDescent="0.3">
      <c r="C132" s="286" t="s">
        <v>641</v>
      </c>
      <c r="D132" s="547" t="s">
        <v>144</v>
      </c>
      <c r="E132" s="197" t="s">
        <v>598</v>
      </c>
      <c r="F132" s="197" t="s">
        <v>15</v>
      </c>
      <c r="G132" s="197" t="s">
        <v>21</v>
      </c>
      <c r="H132" s="197" t="s">
        <v>21</v>
      </c>
      <c r="I132" s="197" t="s">
        <v>21</v>
      </c>
      <c r="J132" s="394" t="s">
        <v>7</v>
      </c>
      <c r="K132" s="319"/>
      <c r="L132" s="319"/>
      <c r="M132" s="319"/>
      <c r="N132" s="319"/>
      <c r="O132" s="319"/>
      <c r="P132" s="319"/>
      <c r="Q132" s="319"/>
      <c r="R132" s="319"/>
      <c r="S132" s="319" t="s">
        <v>25</v>
      </c>
      <c r="T132" s="319"/>
      <c r="U132" s="319"/>
      <c r="V132" s="319"/>
      <c r="W132" s="319"/>
      <c r="X132" s="319"/>
      <c r="Y132" s="319"/>
      <c r="Z132" s="319"/>
      <c r="AA132" s="319" t="s">
        <v>25</v>
      </c>
      <c r="AB132" s="319" t="s">
        <v>25</v>
      </c>
      <c r="AC132" s="267"/>
      <c r="AD132" s="319"/>
      <c r="AE132" s="319"/>
      <c r="AF132" s="267"/>
      <c r="AG132" s="267"/>
      <c r="AH132" s="267"/>
      <c r="AI132" s="267"/>
      <c r="AJ132" s="267"/>
      <c r="AK132" s="267"/>
      <c r="AL132" s="267"/>
      <c r="AM132" s="267"/>
      <c r="AN132" s="319"/>
      <c r="AO132" s="319"/>
      <c r="AP132" s="550"/>
    </row>
    <row r="133" spans="3:42" s="30" customFormat="1" ht="28.8" x14ac:dyDescent="0.3">
      <c r="C133" s="286" t="s">
        <v>642</v>
      </c>
      <c r="D133" s="547" t="s">
        <v>145</v>
      </c>
      <c r="E133" s="197" t="s">
        <v>645</v>
      </c>
      <c r="F133" s="197" t="s">
        <v>15</v>
      </c>
      <c r="G133" s="197" t="s">
        <v>15</v>
      </c>
      <c r="H133" s="197" t="s">
        <v>15</v>
      </c>
      <c r="I133" s="197" t="s">
        <v>15</v>
      </c>
      <c r="J133" s="394" t="s">
        <v>7</v>
      </c>
      <c r="K133" s="319"/>
      <c r="L133" s="319"/>
      <c r="M133" s="319"/>
      <c r="N133" s="319"/>
      <c r="O133" s="319"/>
      <c r="P133" s="319"/>
      <c r="Q133" s="319"/>
      <c r="R133" s="319"/>
      <c r="S133" s="319" t="s">
        <v>25</v>
      </c>
      <c r="T133" s="319"/>
      <c r="U133" s="319"/>
      <c r="V133" s="319"/>
      <c r="W133" s="319"/>
      <c r="X133" s="319"/>
      <c r="Y133" s="319"/>
      <c r="Z133" s="319"/>
      <c r="AA133" s="319"/>
      <c r="AB133" s="319"/>
      <c r="AC133" s="267"/>
      <c r="AD133" s="319"/>
      <c r="AE133" s="319"/>
      <c r="AF133" s="319"/>
      <c r="AG133" s="319" t="s">
        <v>25</v>
      </c>
      <c r="AH133" s="319"/>
      <c r="AI133" s="319"/>
      <c r="AJ133" s="267"/>
      <c r="AK133" s="267"/>
      <c r="AL133" s="319" t="s">
        <v>25</v>
      </c>
      <c r="AM133" s="319" t="s">
        <v>25</v>
      </c>
      <c r="AN133" s="319"/>
      <c r="AO133" s="319"/>
      <c r="AP133" s="550"/>
    </row>
    <row r="134" spans="3:42" s="30" customFormat="1" ht="100.8" x14ac:dyDescent="0.3">
      <c r="C134" s="286" t="s">
        <v>757</v>
      </c>
      <c r="D134" s="547" t="s">
        <v>145</v>
      </c>
      <c r="E134" s="197" t="s">
        <v>1276</v>
      </c>
      <c r="F134" s="197" t="s">
        <v>15</v>
      </c>
      <c r="G134" s="197" t="s">
        <v>15</v>
      </c>
      <c r="H134" s="197" t="s">
        <v>15</v>
      </c>
      <c r="I134" s="197" t="s">
        <v>15</v>
      </c>
      <c r="J134" s="394" t="s">
        <v>7</v>
      </c>
      <c r="K134" s="319"/>
      <c r="L134" s="319"/>
      <c r="M134" s="319"/>
      <c r="N134" s="319"/>
      <c r="O134" s="319"/>
      <c r="P134" s="319"/>
      <c r="Q134" s="319"/>
      <c r="R134" s="319"/>
      <c r="S134" s="319"/>
      <c r="T134" s="319"/>
      <c r="U134" s="319"/>
      <c r="V134" s="319"/>
      <c r="W134" s="319"/>
      <c r="X134" s="319"/>
      <c r="Y134" s="319"/>
      <c r="Z134" s="319"/>
      <c r="AA134" s="319"/>
      <c r="AB134" s="319"/>
      <c r="AC134" s="267"/>
      <c r="AD134" s="319"/>
      <c r="AE134" s="319"/>
      <c r="AF134" s="319"/>
      <c r="AG134" s="319" t="s">
        <v>25</v>
      </c>
      <c r="AH134" s="319"/>
      <c r="AI134" s="319"/>
      <c r="AJ134" s="267"/>
      <c r="AK134" s="267"/>
      <c r="AL134" s="319" t="s">
        <v>25</v>
      </c>
      <c r="AM134" s="319" t="s">
        <v>25</v>
      </c>
      <c r="AN134" s="319"/>
      <c r="AO134" s="319"/>
      <c r="AP134" s="550"/>
    </row>
    <row r="135" spans="3:42" s="30" customFormat="1" ht="43.2" x14ac:dyDescent="0.3">
      <c r="C135" s="286" t="s">
        <v>1108</v>
      </c>
      <c r="D135" s="547" t="s">
        <v>145</v>
      </c>
      <c r="E135" s="197" t="s">
        <v>1281</v>
      </c>
      <c r="F135" s="197" t="s">
        <v>15</v>
      </c>
      <c r="G135" s="197" t="s">
        <v>15</v>
      </c>
      <c r="H135" s="197" t="s">
        <v>15</v>
      </c>
      <c r="I135" s="197" t="s">
        <v>15</v>
      </c>
      <c r="J135" s="394" t="s">
        <v>7</v>
      </c>
      <c r="K135" s="319"/>
      <c r="L135" s="319"/>
      <c r="M135" s="319"/>
      <c r="N135" s="319"/>
      <c r="O135" s="319"/>
      <c r="P135" s="319"/>
      <c r="Q135" s="319"/>
      <c r="R135" s="319"/>
      <c r="S135" s="319" t="s">
        <v>25</v>
      </c>
      <c r="T135" s="319"/>
      <c r="U135" s="319"/>
      <c r="V135" s="319"/>
      <c r="W135" s="319"/>
      <c r="X135" s="319"/>
      <c r="Y135" s="319"/>
      <c r="Z135" s="319"/>
      <c r="AA135" s="319"/>
      <c r="AB135" s="319"/>
      <c r="AC135" s="267"/>
      <c r="AD135" s="319"/>
      <c r="AE135" s="319"/>
      <c r="AF135" s="319"/>
      <c r="AG135" s="319" t="s">
        <v>25</v>
      </c>
      <c r="AH135" s="319"/>
      <c r="AI135" s="319"/>
      <c r="AJ135" s="267"/>
      <c r="AK135" s="267"/>
      <c r="AL135" s="319" t="s">
        <v>25</v>
      </c>
      <c r="AM135" s="319" t="s">
        <v>25</v>
      </c>
      <c r="AN135" s="319"/>
      <c r="AO135" s="319"/>
      <c r="AP135" s="550"/>
    </row>
    <row r="136" spans="3:42" s="30" customFormat="1" ht="43.2" x14ac:dyDescent="0.3">
      <c r="C136" s="286" t="s">
        <v>1109</v>
      </c>
      <c r="D136" s="547" t="s">
        <v>145</v>
      </c>
      <c r="E136" s="197" t="s">
        <v>1272</v>
      </c>
      <c r="F136" s="197" t="s">
        <v>15</v>
      </c>
      <c r="G136" s="197" t="s">
        <v>15</v>
      </c>
      <c r="H136" s="197" t="s">
        <v>15</v>
      </c>
      <c r="I136" s="197" t="s">
        <v>15</v>
      </c>
      <c r="J136" s="394" t="s">
        <v>7</v>
      </c>
      <c r="K136" s="319"/>
      <c r="L136" s="319"/>
      <c r="M136" s="319"/>
      <c r="N136" s="319"/>
      <c r="O136" s="319"/>
      <c r="P136" s="319"/>
      <c r="Q136" s="319"/>
      <c r="R136" s="319"/>
      <c r="S136" s="319" t="s">
        <v>25</v>
      </c>
      <c r="T136" s="319"/>
      <c r="U136" s="319"/>
      <c r="V136" s="319"/>
      <c r="W136" s="319"/>
      <c r="X136" s="319"/>
      <c r="Y136" s="319"/>
      <c r="Z136" s="319"/>
      <c r="AA136" s="319"/>
      <c r="AB136" s="319"/>
      <c r="AC136" s="267"/>
      <c r="AD136" s="319"/>
      <c r="AE136" s="319"/>
      <c r="AF136" s="319"/>
      <c r="AG136" s="319" t="s">
        <v>25</v>
      </c>
      <c r="AH136" s="319"/>
      <c r="AI136" s="319"/>
      <c r="AJ136" s="267"/>
      <c r="AK136" s="267"/>
      <c r="AL136" s="319" t="s">
        <v>25</v>
      </c>
      <c r="AM136" s="319" t="s">
        <v>25</v>
      </c>
      <c r="AN136" s="319"/>
      <c r="AO136" s="319"/>
      <c r="AP136" s="550"/>
    </row>
    <row r="137" spans="3:42" s="30" customFormat="1" ht="43.2" x14ac:dyDescent="0.3">
      <c r="C137" s="286" t="s">
        <v>1110</v>
      </c>
      <c r="D137" s="547" t="s">
        <v>145</v>
      </c>
      <c r="E137" s="197" t="s">
        <v>1271</v>
      </c>
      <c r="F137" s="197" t="s">
        <v>15</v>
      </c>
      <c r="G137" s="197" t="s">
        <v>15</v>
      </c>
      <c r="H137" s="197" t="s">
        <v>15</v>
      </c>
      <c r="I137" s="197" t="s">
        <v>15</v>
      </c>
      <c r="J137" s="394" t="s">
        <v>7</v>
      </c>
      <c r="K137" s="319"/>
      <c r="L137" s="319"/>
      <c r="M137" s="319"/>
      <c r="N137" s="319"/>
      <c r="O137" s="319"/>
      <c r="P137" s="319"/>
      <c r="Q137" s="319"/>
      <c r="R137" s="319"/>
      <c r="S137" s="319" t="s">
        <v>25</v>
      </c>
      <c r="T137" s="319"/>
      <c r="U137" s="319"/>
      <c r="V137" s="319"/>
      <c r="W137" s="319"/>
      <c r="X137" s="319"/>
      <c r="Y137" s="319"/>
      <c r="Z137" s="319"/>
      <c r="AA137" s="319"/>
      <c r="AB137" s="319"/>
      <c r="AC137" s="267"/>
      <c r="AD137" s="319"/>
      <c r="AE137" s="319"/>
      <c r="AF137" s="319"/>
      <c r="AG137" s="319" t="s">
        <v>25</v>
      </c>
      <c r="AH137" s="319"/>
      <c r="AI137" s="319"/>
      <c r="AJ137" s="267"/>
      <c r="AK137" s="267"/>
      <c r="AL137" s="319" t="s">
        <v>25</v>
      </c>
      <c r="AM137" s="319" t="s">
        <v>25</v>
      </c>
      <c r="AN137" s="319"/>
      <c r="AO137" s="319"/>
      <c r="AP137" s="550"/>
    </row>
    <row r="138" spans="3:42" s="30" customFormat="1" ht="43.2" x14ac:dyDescent="0.3">
      <c r="C138" s="286" t="s">
        <v>1142</v>
      </c>
      <c r="D138" s="547" t="s">
        <v>145</v>
      </c>
      <c r="E138" s="197" t="s">
        <v>1273</v>
      </c>
      <c r="F138" s="197" t="s">
        <v>15</v>
      </c>
      <c r="G138" s="197" t="s">
        <v>15</v>
      </c>
      <c r="H138" s="197" t="s">
        <v>15</v>
      </c>
      <c r="I138" s="197" t="s">
        <v>15</v>
      </c>
      <c r="J138" s="551" t="s">
        <v>7</v>
      </c>
      <c r="K138" s="319"/>
      <c r="L138" s="319"/>
      <c r="M138" s="319"/>
      <c r="N138" s="319"/>
      <c r="O138" s="319"/>
      <c r="P138" s="319"/>
      <c r="Q138" s="319"/>
      <c r="R138" s="319"/>
      <c r="S138" s="319" t="s">
        <v>25</v>
      </c>
      <c r="T138" s="319"/>
      <c r="U138" s="319"/>
      <c r="V138" s="319"/>
      <c r="W138" s="319"/>
      <c r="X138" s="319"/>
      <c r="Y138" s="319"/>
      <c r="Z138" s="319"/>
      <c r="AA138" s="319"/>
      <c r="AB138" s="319"/>
      <c r="AC138" s="267"/>
      <c r="AD138" s="319"/>
      <c r="AE138" s="319"/>
      <c r="AF138" s="319"/>
      <c r="AG138" s="319" t="s">
        <v>25</v>
      </c>
      <c r="AH138" s="319"/>
      <c r="AI138" s="319"/>
      <c r="AJ138" s="267"/>
      <c r="AK138" s="267"/>
      <c r="AL138" s="319" t="s">
        <v>25</v>
      </c>
      <c r="AM138" s="319" t="s">
        <v>25</v>
      </c>
      <c r="AN138" s="319"/>
      <c r="AO138" s="319"/>
      <c r="AP138" s="550"/>
    </row>
    <row r="139" spans="3:42" s="30" customFormat="1" ht="43.2" x14ac:dyDescent="0.3">
      <c r="C139" s="286" t="s">
        <v>1143</v>
      </c>
      <c r="D139" s="547" t="s">
        <v>146</v>
      </c>
      <c r="E139" s="197" t="s">
        <v>592</v>
      </c>
      <c r="F139" s="197" t="s">
        <v>15</v>
      </c>
      <c r="G139" s="197" t="s">
        <v>15</v>
      </c>
      <c r="H139" s="197" t="s">
        <v>15</v>
      </c>
      <c r="I139" s="197" t="s">
        <v>15</v>
      </c>
      <c r="J139" s="551" t="s">
        <v>7</v>
      </c>
      <c r="K139" s="319"/>
      <c r="L139" s="319"/>
      <c r="M139" s="319"/>
      <c r="N139" s="319"/>
      <c r="O139" s="319"/>
      <c r="P139" s="319"/>
      <c r="Q139" s="319"/>
      <c r="R139" s="319"/>
      <c r="S139" s="319" t="s">
        <v>25</v>
      </c>
      <c r="T139" s="319"/>
      <c r="U139" s="319"/>
      <c r="V139" s="319"/>
      <c r="W139" s="319"/>
      <c r="X139" s="319"/>
      <c r="Y139" s="319"/>
      <c r="Z139" s="319"/>
      <c r="AA139" s="319"/>
      <c r="AB139" s="319"/>
      <c r="AC139" s="267"/>
      <c r="AD139" s="319"/>
      <c r="AE139" s="319"/>
      <c r="AF139" s="319"/>
      <c r="AG139" s="319" t="s">
        <v>25</v>
      </c>
      <c r="AH139" s="319"/>
      <c r="AI139" s="319"/>
      <c r="AJ139" s="267"/>
      <c r="AK139" s="267"/>
      <c r="AL139" s="319" t="s">
        <v>25</v>
      </c>
      <c r="AM139" s="319" t="s">
        <v>25</v>
      </c>
      <c r="AN139" s="319"/>
      <c r="AO139" s="319"/>
      <c r="AP139" s="550"/>
    </row>
    <row r="140" spans="3:42" s="30" customFormat="1" ht="28.8" x14ac:dyDescent="0.3">
      <c r="C140" s="286" t="s">
        <v>1144</v>
      </c>
      <c r="D140" s="547" t="s">
        <v>147</v>
      </c>
      <c r="E140" s="197" t="s">
        <v>150</v>
      </c>
      <c r="F140" s="197" t="s">
        <v>15</v>
      </c>
      <c r="G140" s="197" t="s">
        <v>21</v>
      </c>
      <c r="H140" s="197" t="s">
        <v>15</v>
      </c>
      <c r="I140" s="197" t="s">
        <v>21</v>
      </c>
      <c r="J140" s="551" t="s">
        <v>7</v>
      </c>
      <c r="K140" s="319"/>
      <c r="L140" s="319"/>
      <c r="M140" s="319"/>
      <c r="N140" s="319"/>
      <c r="O140" s="319"/>
      <c r="P140" s="319"/>
      <c r="Q140" s="319"/>
      <c r="R140" s="319"/>
      <c r="S140" s="319" t="s">
        <v>25</v>
      </c>
      <c r="T140" s="319"/>
      <c r="U140" s="319"/>
      <c r="V140" s="319"/>
      <c r="W140" s="319"/>
      <c r="X140" s="319"/>
      <c r="Y140" s="319"/>
      <c r="Z140" s="319"/>
      <c r="AA140" s="319" t="s">
        <v>25</v>
      </c>
      <c r="AB140" s="319"/>
      <c r="AC140" s="267"/>
      <c r="AD140" s="319"/>
      <c r="AE140" s="319"/>
      <c r="AF140" s="267"/>
      <c r="AG140" s="267"/>
      <c r="AH140" s="319"/>
      <c r="AI140" s="267"/>
      <c r="AJ140" s="267"/>
      <c r="AK140" s="267"/>
      <c r="AL140" s="319" t="s">
        <v>25</v>
      </c>
      <c r="AM140" s="319" t="s">
        <v>25</v>
      </c>
      <c r="AN140" s="319"/>
      <c r="AO140" s="319"/>
      <c r="AP140" s="550"/>
    </row>
    <row r="141" spans="3:42" s="30" customFormat="1" ht="28.8" x14ac:dyDescent="0.3">
      <c r="C141" s="286" t="s">
        <v>1231</v>
      </c>
      <c r="D141" s="547" t="s">
        <v>148</v>
      </c>
      <c r="E141" s="197" t="s">
        <v>599</v>
      </c>
      <c r="F141" s="197" t="s">
        <v>15</v>
      </c>
      <c r="G141" s="197" t="s">
        <v>21</v>
      </c>
      <c r="H141" s="197" t="s">
        <v>21</v>
      </c>
      <c r="I141" s="197" t="s">
        <v>21</v>
      </c>
      <c r="J141" s="551" t="s">
        <v>7</v>
      </c>
      <c r="K141" s="319"/>
      <c r="L141" s="319"/>
      <c r="M141" s="319"/>
      <c r="N141" s="319"/>
      <c r="O141" s="319"/>
      <c r="P141" s="319"/>
      <c r="Q141" s="319"/>
      <c r="R141" s="319"/>
      <c r="S141" s="319" t="s">
        <v>25</v>
      </c>
      <c r="T141" s="319"/>
      <c r="U141" s="319"/>
      <c r="V141" s="319"/>
      <c r="W141" s="319"/>
      <c r="X141" s="319"/>
      <c r="Y141" s="319"/>
      <c r="Z141" s="319"/>
      <c r="AA141" s="319" t="s">
        <v>25</v>
      </c>
      <c r="AB141" s="319"/>
      <c r="AC141" s="267"/>
      <c r="AD141" s="319"/>
      <c r="AE141" s="319"/>
      <c r="AF141" s="267"/>
      <c r="AG141" s="319" t="s">
        <v>25</v>
      </c>
      <c r="AH141" s="319"/>
      <c r="AI141" s="267"/>
      <c r="AJ141" s="267"/>
      <c r="AK141" s="267"/>
      <c r="AL141" s="319"/>
      <c r="AM141" s="267"/>
      <c r="AN141" s="319"/>
      <c r="AO141" s="319"/>
      <c r="AP141" s="550"/>
    </row>
    <row r="142" spans="3:42" s="30" customFormat="1" x14ac:dyDescent="0.3">
      <c r="C142" s="286" t="s">
        <v>1279</v>
      </c>
      <c r="D142" s="547" t="s">
        <v>1208</v>
      </c>
      <c r="E142" s="197" t="s">
        <v>1210</v>
      </c>
      <c r="F142" s="197" t="s">
        <v>21</v>
      </c>
      <c r="G142" s="197" t="s">
        <v>21</v>
      </c>
      <c r="H142" s="197" t="s">
        <v>15</v>
      </c>
      <c r="I142" s="197" t="s">
        <v>15</v>
      </c>
      <c r="J142" s="551" t="s">
        <v>7</v>
      </c>
      <c r="K142" s="319"/>
      <c r="L142" s="319"/>
      <c r="M142" s="319"/>
      <c r="N142" s="319"/>
      <c r="O142" s="319"/>
      <c r="P142" s="319"/>
      <c r="Q142" s="319"/>
      <c r="R142" s="319"/>
      <c r="S142" s="319" t="s">
        <v>25</v>
      </c>
      <c r="T142" s="319"/>
      <c r="U142" s="319"/>
      <c r="V142" s="319"/>
      <c r="W142" s="319"/>
      <c r="X142" s="319"/>
      <c r="Y142" s="319"/>
      <c r="Z142" s="319"/>
      <c r="AA142" s="319" t="s">
        <v>25</v>
      </c>
      <c r="AB142" s="319"/>
      <c r="AC142" s="267"/>
      <c r="AD142" s="319"/>
      <c r="AE142" s="319"/>
      <c r="AF142" s="267"/>
      <c r="AG142" s="267"/>
      <c r="AH142" s="319"/>
      <c r="AI142" s="267"/>
      <c r="AJ142" s="267"/>
      <c r="AK142" s="267"/>
      <c r="AL142" s="319"/>
      <c r="AM142" s="267"/>
      <c r="AN142" s="319"/>
      <c r="AO142" s="319"/>
      <c r="AP142" s="550"/>
    </row>
    <row r="143" spans="3:42" s="30" customFormat="1" x14ac:dyDescent="0.3">
      <c r="C143" s="286" t="s">
        <v>1280</v>
      </c>
      <c r="D143" s="547" t="s">
        <v>978</v>
      </c>
      <c r="E143" s="197" t="s">
        <v>1008</v>
      </c>
      <c r="F143" s="197" t="s">
        <v>21</v>
      </c>
      <c r="G143" s="197" t="s">
        <v>21</v>
      </c>
      <c r="H143" s="197" t="s">
        <v>15</v>
      </c>
      <c r="I143" s="197" t="s">
        <v>15</v>
      </c>
      <c r="J143" s="551" t="s">
        <v>28</v>
      </c>
      <c r="K143" s="319"/>
      <c r="L143" s="319"/>
      <c r="M143" s="319"/>
      <c r="N143" s="319"/>
      <c r="O143" s="319"/>
      <c r="P143" s="319"/>
      <c r="Q143" s="319"/>
      <c r="R143" s="319"/>
      <c r="S143" s="319" t="s">
        <v>25</v>
      </c>
      <c r="T143" s="319"/>
      <c r="U143" s="319"/>
      <c r="V143" s="319"/>
      <c r="W143" s="319"/>
      <c r="X143" s="319"/>
      <c r="Y143" s="319"/>
      <c r="Z143" s="319"/>
      <c r="AA143" s="319" t="s">
        <v>25</v>
      </c>
      <c r="AB143" s="319"/>
      <c r="AC143" s="267"/>
      <c r="AD143" s="319"/>
      <c r="AE143" s="319"/>
      <c r="AF143" s="267"/>
      <c r="AG143" s="267"/>
      <c r="AH143" s="319"/>
      <c r="AI143" s="267"/>
      <c r="AJ143" s="267"/>
      <c r="AK143" s="267"/>
      <c r="AL143" s="319"/>
      <c r="AM143" s="267"/>
      <c r="AN143" s="319"/>
      <c r="AO143" s="319"/>
      <c r="AP143" s="550"/>
    </row>
    <row r="144" spans="3:42" s="30" customFormat="1" x14ac:dyDescent="0.3">
      <c r="C144" s="286" t="s">
        <v>807</v>
      </c>
      <c r="D144" s="307" t="s">
        <v>810</v>
      </c>
      <c r="E144" s="197" t="s">
        <v>865</v>
      </c>
      <c r="F144" s="197" t="s">
        <v>15</v>
      </c>
      <c r="G144" s="197" t="s">
        <v>21</v>
      </c>
      <c r="H144" s="197" t="s">
        <v>15</v>
      </c>
      <c r="I144" s="197" t="s">
        <v>21</v>
      </c>
      <c r="J144" s="551" t="s">
        <v>28</v>
      </c>
      <c r="K144" s="319"/>
      <c r="L144" s="319"/>
      <c r="M144" s="319"/>
      <c r="N144" s="319"/>
      <c r="O144" s="319"/>
      <c r="P144" s="319"/>
      <c r="Q144" s="319"/>
      <c r="R144" s="319"/>
      <c r="S144" s="319"/>
      <c r="T144" s="319" t="s">
        <v>25</v>
      </c>
      <c r="U144" s="319"/>
      <c r="V144" s="319"/>
      <c r="W144" s="319"/>
      <c r="X144" s="319"/>
      <c r="Y144" s="319"/>
      <c r="Z144" s="319"/>
      <c r="AA144" s="319"/>
      <c r="AB144" s="319"/>
      <c r="AC144" s="267"/>
      <c r="AD144" s="319" t="s">
        <v>25</v>
      </c>
      <c r="AE144" s="319"/>
      <c r="AF144" s="267"/>
      <c r="AG144" s="267"/>
      <c r="AH144" s="319"/>
      <c r="AI144" s="267"/>
      <c r="AJ144" s="267"/>
      <c r="AK144" s="267"/>
      <c r="AL144" s="319"/>
      <c r="AM144" s="267"/>
      <c r="AN144" s="319"/>
      <c r="AO144" s="319"/>
      <c r="AP144" s="550"/>
    </row>
    <row r="145" spans="3:42" s="30" customFormat="1" ht="28.8" x14ac:dyDescent="0.3">
      <c r="C145" s="286" t="s">
        <v>808</v>
      </c>
      <c r="D145" s="307" t="s">
        <v>1001</v>
      </c>
      <c r="E145" s="394" t="s">
        <v>1078</v>
      </c>
      <c r="F145" s="394" t="s">
        <v>15</v>
      </c>
      <c r="G145" s="197" t="s">
        <v>21</v>
      </c>
      <c r="H145" s="197" t="s">
        <v>15</v>
      </c>
      <c r="I145" s="197" t="s">
        <v>21</v>
      </c>
      <c r="J145" s="551" t="s">
        <v>7</v>
      </c>
      <c r="K145" s="319"/>
      <c r="L145" s="319"/>
      <c r="M145" s="319"/>
      <c r="N145" s="319"/>
      <c r="O145" s="319"/>
      <c r="P145" s="319"/>
      <c r="Q145" s="319"/>
      <c r="R145" s="319"/>
      <c r="S145" s="319"/>
      <c r="T145" s="319" t="s">
        <v>25</v>
      </c>
      <c r="U145" s="319"/>
      <c r="V145" s="319"/>
      <c r="W145" s="319"/>
      <c r="X145" s="319"/>
      <c r="Y145" s="319"/>
      <c r="Z145" s="319"/>
      <c r="AA145" s="319"/>
      <c r="AB145" s="319"/>
      <c r="AC145" s="267"/>
      <c r="AD145" s="319"/>
      <c r="AE145" s="319"/>
      <c r="AF145" s="267"/>
      <c r="AG145" s="267"/>
      <c r="AH145" s="319"/>
      <c r="AI145" s="267"/>
      <c r="AJ145" s="267"/>
      <c r="AK145" s="267"/>
      <c r="AL145" s="319"/>
      <c r="AM145" s="267"/>
      <c r="AN145" s="319" t="s">
        <v>25</v>
      </c>
      <c r="AO145" s="319"/>
      <c r="AP145" s="550"/>
    </row>
    <row r="146" spans="3:42" s="423" customFormat="1" x14ac:dyDescent="0.3">
      <c r="C146" s="286" t="s">
        <v>809</v>
      </c>
      <c r="D146" s="307" t="s">
        <v>1001</v>
      </c>
      <c r="E146" s="394" t="s">
        <v>1074</v>
      </c>
      <c r="F146" s="394" t="s">
        <v>15</v>
      </c>
      <c r="G146" s="197" t="s">
        <v>21</v>
      </c>
      <c r="H146" s="197" t="s">
        <v>15</v>
      </c>
      <c r="I146" s="197" t="s">
        <v>21</v>
      </c>
      <c r="J146" s="551" t="s">
        <v>7</v>
      </c>
      <c r="K146" s="494"/>
      <c r="L146" s="494"/>
      <c r="M146" s="494"/>
      <c r="N146" s="494"/>
      <c r="O146" s="494"/>
      <c r="P146" s="494"/>
      <c r="Q146" s="494"/>
      <c r="R146" s="494"/>
      <c r="S146" s="494"/>
      <c r="T146" s="494" t="s">
        <v>25</v>
      </c>
      <c r="U146" s="494"/>
      <c r="V146" s="494"/>
      <c r="W146" s="494"/>
      <c r="X146" s="494"/>
      <c r="Y146" s="494"/>
      <c r="Z146" s="494"/>
      <c r="AA146" s="494"/>
      <c r="AB146" s="494"/>
      <c r="AC146" s="493"/>
      <c r="AD146" s="494"/>
      <c r="AE146" s="494"/>
      <c r="AF146" s="493"/>
      <c r="AG146" s="493"/>
      <c r="AH146" s="494"/>
      <c r="AI146" s="493"/>
      <c r="AJ146" s="493"/>
      <c r="AK146" s="493"/>
      <c r="AL146" s="494"/>
      <c r="AM146" s="493"/>
      <c r="AN146" s="319" t="s">
        <v>25</v>
      </c>
      <c r="AO146" s="319"/>
      <c r="AP146" s="508"/>
    </row>
    <row r="147" spans="3:42" s="423" customFormat="1" ht="28.8" x14ac:dyDescent="0.3">
      <c r="C147" s="286" t="s">
        <v>811</v>
      </c>
      <c r="D147" s="307" t="s">
        <v>1001</v>
      </c>
      <c r="E147" s="394" t="s">
        <v>1075</v>
      </c>
      <c r="F147" s="394" t="s">
        <v>15</v>
      </c>
      <c r="G147" s="197" t="s">
        <v>21</v>
      </c>
      <c r="H147" s="197" t="s">
        <v>15</v>
      </c>
      <c r="I147" s="197" t="s">
        <v>21</v>
      </c>
      <c r="J147" s="551" t="s">
        <v>7</v>
      </c>
      <c r="K147" s="494"/>
      <c r="L147" s="494"/>
      <c r="M147" s="494"/>
      <c r="N147" s="494"/>
      <c r="O147" s="494"/>
      <c r="P147" s="494"/>
      <c r="Q147" s="494"/>
      <c r="R147" s="494"/>
      <c r="S147" s="494"/>
      <c r="T147" s="494" t="s">
        <v>25</v>
      </c>
      <c r="U147" s="494"/>
      <c r="V147" s="494"/>
      <c r="W147" s="494"/>
      <c r="X147" s="494"/>
      <c r="Y147" s="494"/>
      <c r="Z147" s="494"/>
      <c r="AA147" s="494"/>
      <c r="AB147" s="494"/>
      <c r="AC147" s="493"/>
      <c r="AD147" s="494"/>
      <c r="AE147" s="494"/>
      <c r="AF147" s="493"/>
      <c r="AG147" s="493"/>
      <c r="AH147" s="494"/>
      <c r="AI147" s="493"/>
      <c r="AJ147" s="493"/>
      <c r="AK147" s="493"/>
      <c r="AL147" s="494"/>
      <c r="AM147" s="493"/>
      <c r="AN147" s="319" t="s">
        <v>25</v>
      </c>
      <c r="AO147" s="319"/>
      <c r="AP147" s="508"/>
    </row>
    <row r="148" spans="3:42" s="423" customFormat="1" ht="28.8" x14ac:dyDescent="0.3">
      <c r="C148" s="286" t="s">
        <v>813</v>
      </c>
      <c r="D148" s="307" t="s">
        <v>1001</v>
      </c>
      <c r="E148" s="394" t="s">
        <v>1076</v>
      </c>
      <c r="F148" s="394" t="s">
        <v>15</v>
      </c>
      <c r="G148" s="197" t="s">
        <v>21</v>
      </c>
      <c r="H148" s="197" t="s">
        <v>15</v>
      </c>
      <c r="I148" s="197" t="s">
        <v>21</v>
      </c>
      <c r="J148" s="551" t="s">
        <v>7</v>
      </c>
      <c r="K148" s="494"/>
      <c r="L148" s="494"/>
      <c r="M148" s="494"/>
      <c r="N148" s="494"/>
      <c r="O148" s="494"/>
      <c r="P148" s="494"/>
      <c r="Q148" s="494"/>
      <c r="R148" s="494"/>
      <c r="S148" s="494"/>
      <c r="T148" s="494" t="s">
        <v>25</v>
      </c>
      <c r="U148" s="494"/>
      <c r="V148" s="494"/>
      <c r="W148" s="494"/>
      <c r="X148" s="494"/>
      <c r="Y148" s="494"/>
      <c r="Z148" s="494"/>
      <c r="AA148" s="494"/>
      <c r="AB148" s="494"/>
      <c r="AC148" s="493"/>
      <c r="AD148" s="494"/>
      <c r="AE148" s="494"/>
      <c r="AF148" s="493"/>
      <c r="AG148" s="493"/>
      <c r="AH148" s="494"/>
      <c r="AI148" s="493"/>
      <c r="AJ148" s="493"/>
      <c r="AK148" s="493"/>
      <c r="AL148" s="494"/>
      <c r="AM148" s="493"/>
      <c r="AN148" s="319" t="s">
        <v>25</v>
      </c>
      <c r="AO148" s="319"/>
      <c r="AP148" s="508"/>
    </row>
    <row r="149" spans="3:42" s="423" customFormat="1" ht="28.8" x14ac:dyDescent="0.3">
      <c r="C149" s="286" t="s">
        <v>815</v>
      </c>
      <c r="D149" s="307" t="s">
        <v>1001</v>
      </c>
      <c r="E149" s="394" t="s">
        <v>1077</v>
      </c>
      <c r="F149" s="394" t="s">
        <v>15</v>
      </c>
      <c r="G149" s="197" t="s">
        <v>21</v>
      </c>
      <c r="H149" s="197" t="s">
        <v>15</v>
      </c>
      <c r="I149" s="197" t="s">
        <v>21</v>
      </c>
      <c r="J149" s="551" t="s">
        <v>7</v>
      </c>
      <c r="K149" s="494"/>
      <c r="L149" s="494"/>
      <c r="M149" s="494"/>
      <c r="N149" s="494"/>
      <c r="O149" s="494"/>
      <c r="P149" s="494"/>
      <c r="Q149" s="494"/>
      <c r="R149" s="494"/>
      <c r="S149" s="494"/>
      <c r="T149" s="494" t="s">
        <v>25</v>
      </c>
      <c r="U149" s="494"/>
      <c r="V149" s="494"/>
      <c r="W149" s="494"/>
      <c r="X149" s="494"/>
      <c r="Y149" s="494"/>
      <c r="Z149" s="494"/>
      <c r="AA149" s="494"/>
      <c r="AB149" s="494"/>
      <c r="AC149" s="493"/>
      <c r="AD149" s="494"/>
      <c r="AE149" s="494"/>
      <c r="AF149" s="493"/>
      <c r="AG149" s="493"/>
      <c r="AH149" s="494"/>
      <c r="AI149" s="493"/>
      <c r="AJ149" s="493"/>
      <c r="AK149" s="493"/>
      <c r="AL149" s="494"/>
      <c r="AM149" s="493"/>
      <c r="AN149" s="319" t="s">
        <v>25</v>
      </c>
      <c r="AO149" s="319"/>
      <c r="AP149" s="508"/>
    </row>
    <row r="150" spans="3:42" s="30" customFormat="1" x14ac:dyDescent="0.3">
      <c r="C150" s="286" t="s">
        <v>817</v>
      </c>
      <c r="D150" s="307" t="s">
        <v>812</v>
      </c>
      <c r="E150" s="197" t="s">
        <v>869</v>
      </c>
      <c r="F150" s="197" t="s">
        <v>15</v>
      </c>
      <c r="G150" s="197" t="s">
        <v>21</v>
      </c>
      <c r="H150" s="197" t="s">
        <v>15</v>
      </c>
      <c r="I150" s="197" t="s">
        <v>21</v>
      </c>
      <c r="J150" s="551" t="s">
        <v>7</v>
      </c>
      <c r="K150" s="319"/>
      <c r="L150" s="319"/>
      <c r="M150" s="319"/>
      <c r="N150" s="319"/>
      <c r="O150" s="319"/>
      <c r="P150" s="319"/>
      <c r="Q150" s="319"/>
      <c r="R150" s="319"/>
      <c r="S150" s="319"/>
      <c r="T150" s="319" t="s">
        <v>25</v>
      </c>
      <c r="U150" s="319"/>
      <c r="V150" s="319"/>
      <c r="W150" s="319"/>
      <c r="X150" s="319"/>
      <c r="Y150" s="319"/>
      <c r="Z150" s="319"/>
      <c r="AA150" s="319"/>
      <c r="AB150" s="319"/>
      <c r="AC150" s="267"/>
      <c r="AD150" s="319" t="s">
        <v>25</v>
      </c>
      <c r="AE150" s="319"/>
      <c r="AF150" s="267"/>
      <c r="AG150" s="267"/>
      <c r="AH150" s="319"/>
      <c r="AI150" s="267"/>
      <c r="AJ150" s="267"/>
      <c r="AK150" s="267"/>
      <c r="AL150" s="319"/>
      <c r="AM150" s="267"/>
      <c r="AN150" s="319"/>
      <c r="AO150" s="319"/>
      <c r="AP150" s="550"/>
    </row>
    <row r="151" spans="3:42" s="30" customFormat="1" x14ac:dyDescent="0.3">
      <c r="C151" s="286" t="s">
        <v>818</v>
      </c>
      <c r="D151" s="307" t="s">
        <v>814</v>
      </c>
      <c r="E151" s="197" t="s">
        <v>863</v>
      </c>
      <c r="F151" s="197" t="s">
        <v>15</v>
      </c>
      <c r="G151" s="197" t="s">
        <v>21</v>
      </c>
      <c r="H151" s="197" t="s">
        <v>15</v>
      </c>
      <c r="I151" s="197" t="s">
        <v>21</v>
      </c>
      <c r="J151" s="551" t="s">
        <v>7</v>
      </c>
      <c r="K151" s="319"/>
      <c r="L151" s="319"/>
      <c r="M151" s="319"/>
      <c r="N151" s="319"/>
      <c r="O151" s="319"/>
      <c r="P151" s="319"/>
      <c r="Q151" s="319"/>
      <c r="R151" s="319"/>
      <c r="S151" s="319"/>
      <c r="T151" s="319" t="s">
        <v>25</v>
      </c>
      <c r="U151" s="319"/>
      <c r="V151" s="319"/>
      <c r="W151" s="319"/>
      <c r="X151" s="319"/>
      <c r="Y151" s="319"/>
      <c r="Z151" s="319"/>
      <c r="AA151" s="319"/>
      <c r="AB151" s="319"/>
      <c r="AC151" s="267"/>
      <c r="AD151" s="319" t="s">
        <v>25</v>
      </c>
      <c r="AE151" s="319"/>
      <c r="AF151" s="267"/>
      <c r="AG151" s="267"/>
      <c r="AH151" s="319"/>
      <c r="AI151" s="267"/>
      <c r="AJ151" s="267"/>
      <c r="AK151" s="267"/>
      <c r="AL151" s="319"/>
      <c r="AM151" s="267"/>
      <c r="AN151" s="319"/>
      <c r="AO151" s="319"/>
      <c r="AP151" s="550"/>
    </row>
    <row r="152" spans="3:42" s="30" customFormat="1" x14ac:dyDescent="0.3">
      <c r="C152" s="286" t="s">
        <v>820</v>
      </c>
      <c r="D152" s="197" t="s">
        <v>816</v>
      </c>
      <c r="E152" s="197" t="s">
        <v>874</v>
      </c>
      <c r="F152" s="197" t="s">
        <v>15</v>
      </c>
      <c r="G152" s="197" t="s">
        <v>21</v>
      </c>
      <c r="H152" s="197" t="s">
        <v>15</v>
      </c>
      <c r="I152" s="197" t="s">
        <v>21</v>
      </c>
      <c r="J152" s="551" t="s">
        <v>7</v>
      </c>
      <c r="K152" s="319"/>
      <c r="L152" s="319"/>
      <c r="M152" s="319"/>
      <c r="N152" s="319"/>
      <c r="O152" s="319"/>
      <c r="P152" s="319"/>
      <c r="Q152" s="319"/>
      <c r="R152" s="319"/>
      <c r="S152" s="319"/>
      <c r="T152" s="319" t="s">
        <v>25</v>
      </c>
      <c r="U152" s="319"/>
      <c r="V152" s="319"/>
      <c r="W152" s="319"/>
      <c r="X152" s="319"/>
      <c r="Y152" s="319"/>
      <c r="Z152" s="319"/>
      <c r="AA152" s="319"/>
      <c r="AB152" s="319"/>
      <c r="AC152" s="267"/>
      <c r="AD152" s="319" t="s">
        <v>25</v>
      </c>
      <c r="AE152" s="319"/>
      <c r="AF152" s="267"/>
      <c r="AG152" s="267"/>
      <c r="AH152" s="319"/>
      <c r="AI152" s="267"/>
      <c r="AJ152" s="267"/>
      <c r="AK152" s="267"/>
      <c r="AL152" s="319"/>
      <c r="AM152" s="267"/>
      <c r="AN152" s="319"/>
      <c r="AO152" s="319"/>
      <c r="AP152" s="550"/>
    </row>
    <row r="153" spans="3:42" s="30" customFormat="1" x14ac:dyDescent="0.3">
      <c r="C153" s="286" t="s">
        <v>822</v>
      </c>
      <c r="D153" s="197" t="s">
        <v>816</v>
      </c>
      <c r="E153" s="197" t="s">
        <v>862</v>
      </c>
      <c r="F153" s="197" t="s">
        <v>15</v>
      </c>
      <c r="G153" s="197" t="s">
        <v>21</v>
      </c>
      <c r="H153" s="197" t="s">
        <v>15</v>
      </c>
      <c r="I153" s="197" t="s">
        <v>21</v>
      </c>
      <c r="J153" s="551" t="s">
        <v>7</v>
      </c>
      <c r="K153" s="319"/>
      <c r="L153" s="319"/>
      <c r="M153" s="319"/>
      <c r="N153" s="319"/>
      <c r="O153" s="319"/>
      <c r="P153" s="319"/>
      <c r="Q153" s="319"/>
      <c r="R153" s="319"/>
      <c r="S153" s="319"/>
      <c r="T153" s="319" t="s">
        <v>25</v>
      </c>
      <c r="U153" s="319"/>
      <c r="V153" s="319"/>
      <c r="W153" s="319"/>
      <c r="X153" s="319"/>
      <c r="Y153" s="319"/>
      <c r="Z153" s="319"/>
      <c r="AA153" s="319"/>
      <c r="AB153" s="319"/>
      <c r="AC153" s="267"/>
      <c r="AD153" s="319" t="s">
        <v>25</v>
      </c>
      <c r="AE153" s="319"/>
      <c r="AF153" s="267"/>
      <c r="AG153" s="267"/>
      <c r="AH153" s="319"/>
      <c r="AI153" s="267"/>
      <c r="AJ153" s="267"/>
      <c r="AK153" s="267"/>
      <c r="AL153" s="319"/>
      <c r="AM153" s="267"/>
      <c r="AN153" s="319"/>
      <c r="AO153" s="319"/>
      <c r="AP153" s="550"/>
    </row>
    <row r="154" spans="3:42" s="30" customFormat="1" x14ac:dyDescent="0.3">
      <c r="C154" s="286" t="s">
        <v>824</v>
      </c>
      <c r="D154" s="307" t="s">
        <v>819</v>
      </c>
      <c r="E154" s="197" t="s">
        <v>913</v>
      </c>
      <c r="F154" s="197" t="s">
        <v>15</v>
      </c>
      <c r="G154" s="197" t="s">
        <v>21</v>
      </c>
      <c r="H154" s="197" t="s">
        <v>15</v>
      </c>
      <c r="I154" s="197" t="s">
        <v>21</v>
      </c>
      <c r="J154" s="551" t="s">
        <v>7</v>
      </c>
      <c r="K154" s="319"/>
      <c r="L154" s="319"/>
      <c r="M154" s="319"/>
      <c r="N154" s="319"/>
      <c r="O154" s="319"/>
      <c r="P154" s="319"/>
      <c r="Q154" s="319"/>
      <c r="R154" s="319"/>
      <c r="S154" s="319"/>
      <c r="T154" s="319" t="s">
        <v>25</v>
      </c>
      <c r="U154" s="319"/>
      <c r="V154" s="319"/>
      <c r="W154" s="319"/>
      <c r="X154" s="319"/>
      <c r="Y154" s="319"/>
      <c r="Z154" s="319"/>
      <c r="AA154" s="319"/>
      <c r="AB154" s="319"/>
      <c r="AC154" s="267"/>
      <c r="AD154" s="319" t="s">
        <v>25</v>
      </c>
      <c r="AE154" s="319"/>
      <c r="AF154" s="267"/>
      <c r="AG154" s="267"/>
      <c r="AH154" s="319"/>
      <c r="AI154" s="267"/>
      <c r="AJ154" s="267"/>
      <c r="AK154" s="267"/>
      <c r="AL154" s="319"/>
      <c r="AM154" s="267"/>
      <c r="AN154" s="319"/>
      <c r="AO154" s="319"/>
      <c r="AP154" s="550"/>
    </row>
    <row r="155" spans="3:42" s="30" customFormat="1" x14ac:dyDescent="0.3">
      <c r="C155" s="286" t="s">
        <v>826</v>
      </c>
      <c r="D155" s="307" t="s">
        <v>821</v>
      </c>
      <c r="E155" s="197" t="s">
        <v>914</v>
      </c>
      <c r="F155" s="197" t="s">
        <v>15</v>
      </c>
      <c r="G155" s="197" t="s">
        <v>21</v>
      </c>
      <c r="H155" s="197" t="s">
        <v>15</v>
      </c>
      <c r="I155" s="197" t="s">
        <v>21</v>
      </c>
      <c r="J155" s="551" t="s">
        <v>7</v>
      </c>
      <c r="K155" s="319"/>
      <c r="L155" s="319"/>
      <c r="M155" s="319"/>
      <c r="N155" s="319"/>
      <c r="O155" s="319"/>
      <c r="P155" s="319"/>
      <c r="Q155" s="319"/>
      <c r="R155" s="319"/>
      <c r="S155" s="319"/>
      <c r="T155" s="319" t="s">
        <v>25</v>
      </c>
      <c r="U155" s="319"/>
      <c r="V155" s="319"/>
      <c r="W155" s="319"/>
      <c r="X155" s="319"/>
      <c r="Y155" s="319"/>
      <c r="Z155" s="319"/>
      <c r="AA155" s="319"/>
      <c r="AB155" s="319"/>
      <c r="AC155" s="267"/>
      <c r="AD155" s="319" t="s">
        <v>25</v>
      </c>
      <c r="AE155" s="319"/>
      <c r="AF155" s="267"/>
      <c r="AG155" s="267"/>
      <c r="AH155" s="319"/>
      <c r="AI155" s="267"/>
      <c r="AJ155" s="267"/>
      <c r="AK155" s="267"/>
      <c r="AL155" s="319"/>
      <c r="AM155" s="267"/>
      <c r="AN155" s="319"/>
      <c r="AO155" s="319"/>
      <c r="AP155" s="550"/>
    </row>
    <row r="156" spans="3:42" s="30" customFormat="1" x14ac:dyDescent="0.3">
      <c r="C156" s="286" t="s">
        <v>828</v>
      </c>
      <c r="D156" s="307" t="s">
        <v>823</v>
      </c>
      <c r="E156" s="197" t="s">
        <v>861</v>
      </c>
      <c r="F156" s="197" t="s">
        <v>15</v>
      </c>
      <c r="G156" s="197" t="s">
        <v>21</v>
      </c>
      <c r="H156" s="197" t="s">
        <v>15</v>
      </c>
      <c r="I156" s="197" t="s">
        <v>21</v>
      </c>
      <c r="J156" s="551" t="s">
        <v>7</v>
      </c>
      <c r="K156" s="319"/>
      <c r="L156" s="319"/>
      <c r="M156" s="319"/>
      <c r="N156" s="319"/>
      <c r="O156" s="319"/>
      <c r="P156" s="319"/>
      <c r="Q156" s="319"/>
      <c r="R156" s="319"/>
      <c r="S156" s="319"/>
      <c r="T156" s="319" t="s">
        <v>25</v>
      </c>
      <c r="U156" s="319"/>
      <c r="V156" s="319"/>
      <c r="W156" s="319"/>
      <c r="X156" s="319"/>
      <c r="Y156" s="319"/>
      <c r="Z156" s="319"/>
      <c r="AA156" s="319"/>
      <c r="AB156" s="319"/>
      <c r="AC156" s="267"/>
      <c r="AD156" s="319" t="s">
        <v>25</v>
      </c>
      <c r="AE156" s="319"/>
      <c r="AF156" s="267"/>
      <c r="AG156" s="267"/>
      <c r="AH156" s="319"/>
      <c r="AI156" s="267"/>
      <c r="AJ156" s="267"/>
      <c r="AK156" s="267"/>
      <c r="AL156" s="319"/>
      <c r="AM156" s="267"/>
      <c r="AN156" s="319"/>
      <c r="AO156" s="319"/>
      <c r="AP156" s="550"/>
    </row>
    <row r="157" spans="3:42" s="30" customFormat="1" x14ac:dyDescent="0.3">
      <c r="C157" s="286" t="s">
        <v>829</v>
      </c>
      <c r="D157" s="197" t="s">
        <v>825</v>
      </c>
      <c r="E157" s="197" t="s">
        <v>947</v>
      </c>
      <c r="F157" s="197" t="s">
        <v>15</v>
      </c>
      <c r="G157" s="197" t="s">
        <v>21</v>
      </c>
      <c r="H157" s="197" t="s">
        <v>15</v>
      </c>
      <c r="I157" s="197" t="s">
        <v>21</v>
      </c>
      <c r="J157" s="551" t="s">
        <v>7</v>
      </c>
      <c r="K157" s="319"/>
      <c r="L157" s="319"/>
      <c r="M157" s="319"/>
      <c r="N157" s="319"/>
      <c r="O157" s="319"/>
      <c r="P157" s="319"/>
      <c r="Q157" s="319"/>
      <c r="R157" s="319"/>
      <c r="S157" s="319"/>
      <c r="T157" s="319" t="s">
        <v>25</v>
      </c>
      <c r="U157" s="319"/>
      <c r="V157" s="319"/>
      <c r="W157" s="319"/>
      <c r="X157" s="319"/>
      <c r="Y157" s="319"/>
      <c r="Z157" s="319"/>
      <c r="AA157" s="319"/>
      <c r="AB157" s="319"/>
      <c r="AC157" s="267"/>
      <c r="AD157" s="319" t="s">
        <v>25</v>
      </c>
      <c r="AE157" s="319"/>
      <c r="AF157" s="267"/>
      <c r="AG157" s="267"/>
      <c r="AH157" s="319"/>
      <c r="AI157" s="267"/>
      <c r="AJ157" s="267"/>
      <c r="AK157" s="267"/>
      <c r="AL157" s="319"/>
      <c r="AM157" s="267"/>
      <c r="AN157" s="319"/>
      <c r="AO157" s="319"/>
      <c r="AP157" s="550"/>
    </row>
    <row r="158" spans="3:42" s="30" customFormat="1" x14ac:dyDescent="0.3">
      <c r="C158" s="286" t="s">
        <v>830</v>
      </c>
      <c r="D158" s="197" t="s">
        <v>825</v>
      </c>
      <c r="E158" s="197" t="s">
        <v>946</v>
      </c>
      <c r="F158" s="197" t="s">
        <v>15</v>
      </c>
      <c r="G158" s="197" t="s">
        <v>21</v>
      </c>
      <c r="H158" s="197" t="s">
        <v>15</v>
      </c>
      <c r="I158" s="197" t="s">
        <v>21</v>
      </c>
      <c r="J158" s="551" t="s">
        <v>7</v>
      </c>
      <c r="K158" s="319"/>
      <c r="L158" s="319"/>
      <c r="M158" s="319"/>
      <c r="N158" s="319"/>
      <c r="O158" s="319"/>
      <c r="P158" s="319"/>
      <c r="Q158" s="319"/>
      <c r="R158" s="319"/>
      <c r="S158" s="319"/>
      <c r="T158" s="319" t="s">
        <v>25</v>
      </c>
      <c r="U158" s="319"/>
      <c r="V158" s="319"/>
      <c r="W158" s="319"/>
      <c r="X158" s="319"/>
      <c r="Y158" s="319"/>
      <c r="Z158" s="319"/>
      <c r="AA158" s="319"/>
      <c r="AB158" s="319"/>
      <c r="AC158" s="267"/>
      <c r="AD158" s="319" t="s">
        <v>25</v>
      </c>
      <c r="AE158" s="319"/>
      <c r="AF158" s="267"/>
      <c r="AG158" s="267"/>
      <c r="AH158" s="319"/>
      <c r="AI158" s="267"/>
      <c r="AJ158" s="267"/>
      <c r="AK158" s="267"/>
      <c r="AL158" s="319"/>
      <c r="AM158" s="267"/>
      <c r="AN158" s="319"/>
      <c r="AO158" s="319"/>
      <c r="AP158" s="550"/>
    </row>
    <row r="159" spans="3:42" s="30" customFormat="1" x14ac:dyDescent="0.3">
      <c r="C159" s="286" t="s">
        <v>832</v>
      </c>
      <c r="D159" s="197" t="s">
        <v>1053</v>
      </c>
      <c r="E159" s="197" t="s">
        <v>1054</v>
      </c>
      <c r="F159" s="197" t="s">
        <v>15</v>
      </c>
      <c r="G159" s="197" t="s">
        <v>21</v>
      </c>
      <c r="H159" s="197" t="s">
        <v>15</v>
      </c>
      <c r="I159" s="197" t="s">
        <v>21</v>
      </c>
      <c r="J159" s="551" t="s">
        <v>7</v>
      </c>
      <c r="K159" s="319"/>
      <c r="L159" s="319"/>
      <c r="M159" s="319"/>
      <c r="N159" s="319"/>
      <c r="O159" s="319"/>
      <c r="P159" s="319"/>
      <c r="Q159" s="319"/>
      <c r="R159" s="319"/>
      <c r="S159" s="319"/>
      <c r="T159" s="319" t="s">
        <v>25</v>
      </c>
      <c r="U159" s="319"/>
      <c r="V159" s="319"/>
      <c r="W159" s="319"/>
      <c r="X159" s="319"/>
      <c r="Y159" s="319"/>
      <c r="Z159" s="319"/>
      <c r="AA159" s="319"/>
      <c r="AB159" s="319"/>
      <c r="AC159" s="267"/>
      <c r="AD159" s="319" t="s">
        <v>25</v>
      </c>
      <c r="AE159" s="319"/>
      <c r="AF159" s="267"/>
      <c r="AG159" s="267"/>
      <c r="AH159" s="319"/>
      <c r="AI159" s="267"/>
      <c r="AJ159" s="267"/>
      <c r="AK159" s="267"/>
      <c r="AL159" s="319"/>
      <c r="AM159" s="267"/>
      <c r="AN159" s="319"/>
      <c r="AO159" s="319"/>
      <c r="AP159" s="550"/>
    </row>
    <row r="160" spans="3:42" s="30" customFormat="1" x14ac:dyDescent="0.3">
      <c r="C160" s="286" t="s">
        <v>908</v>
      </c>
      <c r="D160" s="197" t="s">
        <v>827</v>
      </c>
      <c r="E160" s="197" t="s">
        <v>885</v>
      </c>
      <c r="F160" s="197" t="s">
        <v>15</v>
      </c>
      <c r="G160" s="197" t="s">
        <v>21</v>
      </c>
      <c r="H160" s="197" t="s">
        <v>15</v>
      </c>
      <c r="I160" s="197" t="s">
        <v>21</v>
      </c>
      <c r="J160" s="551" t="s">
        <v>7</v>
      </c>
      <c r="K160" s="319"/>
      <c r="L160" s="319"/>
      <c r="M160" s="319"/>
      <c r="N160" s="319"/>
      <c r="O160" s="319"/>
      <c r="P160" s="319"/>
      <c r="Q160" s="319"/>
      <c r="R160" s="319"/>
      <c r="S160" s="319"/>
      <c r="T160" s="319" t="s">
        <v>25</v>
      </c>
      <c r="U160" s="319"/>
      <c r="V160" s="319"/>
      <c r="W160" s="319"/>
      <c r="X160" s="319"/>
      <c r="Y160" s="319"/>
      <c r="Z160" s="319"/>
      <c r="AA160" s="319"/>
      <c r="AB160" s="319"/>
      <c r="AC160" s="267"/>
      <c r="AD160" s="319" t="s">
        <v>25</v>
      </c>
      <c r="AE160" s="319"/>
      <c r="AF160" s="267"/>
      <c r="AG160" s="267"/>
      <c r="AH160" s="319"/>
      <c r="AI160" s="267"/>
      <c r="AJ160" s="267"/>
      <c r="AK160" s="267"/>
      <c r="AL160" s="319"/>
      <c r="AM160" s="267"/>
      <c r="AN160" s="319"/>
      <c r="AO160" s="319"/>
      <c r="AP160" s="550"/>
    </row>
    <row r="161" spans="3:42" s="30" customFormat="1" x14ac:dyDescent="0.3">
      <c r="C161" s="286" t="s">
        <v>909</v>
      </c>
      <c r="D161" s="197" t="s">
        <v>827</v>
      </c>
      <c r="E161" s="197" t="s">
        <v>886</v>
      </c>
      <c r="F161" s="197" t="s">
        <v>15</v>
      </c>
      <c r="G161" s="197" t="s">
        <v>21</v>
      </c>
      <c r="H161" s="197" t="s">
        <v>15</v>
      </c>
      <c r="I161" s="197" t="s">
        <v>21</v>
      </c>
      <c r="J161" s="551" t="s">
        <v>7</v>
      </c>
      <c r="K161" s="319"/>
      <c r="L161" s="319"/>
      <c r="M161" s="319"/>
      <c r="N161" s="319"/>
      <c r="O161" s="319"/>
      <c r="P161" s="319"/>
      <c r="Q161" s="319"/>
      <c r="R161" s="319"/>
      <c r="S161" s="319"/>
      <c r="T161" s="319" t="s">
        <v>25</v>
      </c>
      <c r="U161" s="319"/>
      <c r="V161" s="319"/>
      <c r="W161" s="319"/>
      <c r="X161" s="319"/>
      <c r="Y161" s="319"/>
      <c r="Z161" s="319"/>
      <c r="AA161" s="319"/>
      <c r="AB161" s="319"/>
      <c r="AC161" s="267"/>
      <c r="AD161" s="319" t="s">
        <v>25</v>
      </c>
      <c r="AE161" s="319"/>
      <c r="AF161" s="267"/>
      <c r="AG161" s="267"/>
      <c r="AH161" s="319"/>
      <c r="AI161" s="267"/>
      <c r="AJ161" s="267"/>
      <c r="AK161" s="267"/>
      <c r="AL161" s="319"/>
      <c r="AM161" s="267"/>
      <c r="AN161" s="319"/>
      <c r="AO161" s="319"/>
      <c r="AP161" s="550"/>
    </row>
    <row r="162" spans="3:42" s="30" customFormat="1" x14ac:dyDescent="0.3">
      <c r="C162" s="286" t="s">
        <v>920</v>
      </c>
      <c r="D162" s="197" t="s">
        <v>827</v>
      </c>
      <c r="E162" s="197" t="s">
        <v>888</v>
      </c>
      <c r="F162" s="197" t="s">
        <v>15</v>
      </c>
      <c r="G162" s="197" t="s">
        <v>21</v>
      </c>
      <c r="H162" s="197" t="s">
        <v>15</v>
      </c>
      <c r="I162" s="197" t="s">
        <v>21</v>
      </c>
      <c r="J162" s="551" t="s">
        <v>7</v>
      </c>
      <c r="K162" s="319"/>
      <c r="L162" s="319"/>
      <c r="M162" s="319"/>
      <c r="N162" s="319"/>
      <c r="O162" s="319"/>
      <c r="P162" s="319"/>
      <c r="Q162" s="319"/>
      <c r="R162" s="319"/>
      <c r="S162" s="319"/>
      <c r="T162" s="319" t="s">
        <v>25</v>
      </c>
      <c r="U162" s="319"/>
      <c r="V162" s="319"/>
      <c r="W162" s="319"/>
      <c r="X162" s="319"/>
      <c r="Y162" s="319"/>
      <c r="Z162" s="319"/>
      <c r="AA162" s="319"/>
      <c r="AB162" s="319"/>
      <c r="AC162" s="267"/>
      <c r="AD162" s="319" t="s">
        <v>25</v>
      </c>
      <c r="AE162" s="319"/>
      <c r="AF162" s="267"/>
      <c r="AG162" s="267"/>
      <c r="AH162" s="319"/>
      <c r="AI162" s="267"/>
      <c r="AJ162" s="267"/>
      <c r="AK162" s="267"/>
      <c r="AL162" s="319"/>
      <c r="AM162" s="267"/>
      <c r="AN162" s="319"/>
      <c r="AO162" s="319"/>
      <c r="AP162" s="550"/>
    </row>
    <row r="163" spans="3:42" s="30" customFormat="1" x14ac:dyDescent="0.3">
      <c r="C163" s="286" t="s">
        <v>1135</v>
      </c>
      <c r="D163" s="197" t="s">
        <v>827</v>
      </c>
      <c r="E163" s="197" t="s">
        <v>890</v>
      </c>
      <c r="F163" s="197" t="s">
        <v>15</v>
      </c>
      <c r="G163" s="197" t="s">
        <v>21</v>
      </c>
      <c r="H163" s="197" t="s">
        <v>15</v>
      </c>
      <c r="I163" s="197" t="s">
        <v>21</v>
      </c>
      <c r="J163" s="551" t="s">
        <v>7</v>
      </c>
      <c r="K163" s="319"/>
      <c r="L163" s="319"/>
      <c r="M163" s="319"/>
      <c r="N163" s="319"/>
      <c r="O163" s="319"/>
      <c r="P163" s="319"/>
      <c r="Q163" s="319"/>
      <c r="R163" s="319"/>
      <c r="S163" s="319"/>
      <c r="T163" s="319" t="s">
        <v>25</v>
      </c>
      <c r="U163" s="319"/>
      <c r="V163" s="319"/>
      <c r="W163" s="319"/>
      <c r="X163" s="319"/>
      <c r="Y163" s="319"/>
      <c r="Z163" s="319"/>
      <c r="AA163" s="319"/>
      <c r="AB163" s="319"/>
      <c r="AC163" s="267"/>
      <c r="AD163" s="319" t="s">
        <v>25</v>
      </c>
      <c r="AE163" s="319"/>
      <c r="AF163" s="267"/>
      <c r="AG163" s="267"/>
      <c r="AH163" s="319"/>
      <c r="AI163" s="267"/>
      <c r="AJ163" s="267"/>
      <c r="AK163" s="267"/>
      <c r="AL163" s="319"/>
      <c r="AM163" s="267"/>
      <c r="AN163" s="319"/>
      <c r="AO163" s="319"/>
      <c r="AP163" s="550"/>
    </row>
    <row r="164" spans="3:42" s="30" customFormat="1" x14ac:dyDescent="0.3">
      <c r="C164" s="286" t="s">
        <v>1136</v>
      </c>
      <c r="D164" s="197" t="s">
        <v>831</v>
      </c>
      <c r="E164" s="197" t="s">
        <v>895</v>
      </c>
      <c r="F164" s="197" t="s">
        <v>15</v>
      </c>
      <c r="G164" s="197" t="s">
        <v>21</v>
      </c>
      <c r="H164" s="197" t="s">
        <v>15</v>
      </c>
      <c r="I164" s="197" t="s">
        <v>21</v>
      </c>
      <c r="J164" s="551" t="s">
        <v>7</v>
      </c>
      <c r="K164" s="319"/>
      <c r="L164" s="319"/>
      <c r="M164" s="319"/>
      <c r="N164" s="319"/>
      <c r="O164" s="319"/>
      <c r="P164" s="319"/>
      <c r="Q164" s="319"/>
      <c r="R164" s="319"/>
      <c r="S164" s="319"/>
      <c r="T164" s="319" t="s">
        <v>25</v>
      </c>
      <c r="U164" s="319"/>
      <c r="V164" s="319"/>
      <c r="W164" s="319"/>
      <c r="X164" s="319"/>
      <c r="Y164" s="319"/>
      <c r="Z164" s="319"/>
      <c r="AA164" s="319"/>
      <c r="AB164" s="319"/>
      <c r="AC164" s="267"/>
      <c r="AD164" s="319" t="s">
        <v>25</v>
      </c>
      <c r="AE164" s="319"/>
      <c r="AF164" s="267"/>
      <c r="AG164" s="267"/>
      <c r="AH164" s="319"/>
      <c r="AI164" s="267"/>
      <c r="AJ164" s="267"/>
      <c r="AK164" s="267"/>
      <c r="AL164" s="319"/>
      <c r="AM164" s="267"/>
      <c r="AN164" s="319"/>
      <c r="AO164" s="319"/>
      <c r="AP164" s="550"/>
    </row>
    <row r="165" spans="3:42" s="30" customFormat="1" x14ac:dyDescent="0.3">
      <c r="C165" s="286" t="s">
        <v>1137</v>
      </c>
      <c r="D165" s="197" t="s">
        <v>831</v>
      </c>
      <c r="E165" s="197" t="s">
        <v>915</v>
      </c>
      <c r="F165" s="197" t="s">
        <v>15</v>
      </c>
      <c r="G165" s="197" t="s">
        <v>21</v>
      </c>
      <c r="H165" s="197" t="s">
        <v>15</v>
      </c>
      <c r="I165" s="197" t="s">
        <v>21</v>
      </c>
      <c r="J165" s="551" t="s">
        <v>7</v>
      </c>
      <c r="K165" s="319"/>
      <c r="L165" s="319"/>
      <c r="M165" s="319"/>
      <c r="N165" s="319"/>
      <c r="O165" s="319"/>
      <c r="P165" s="319"/>
      <c r="Q165" s="319"/>
      <c r="R165" s="319"/>
      <c r="S165" s="319"/>
      <c r="T165" s="319" t="s">
        <v>25</v>
      </c>
      <c r="U165" s="319"/>
      <c r="V165" s="319"/>
      <c r="W165" s="319"/>
      <c r="X165" s="319"/>
      <c r="Y165" s="319"/>
      <c r="Z165" s="319"/>
      <c r="AA165" s="319"/>
      <c r="AB165" s="319"/>
      <c r="AC165" s="267"/>
      <c r="AD165" s="319" t="s">
        <v>25</v>
      </c>
      <c r="AE165" s="319"/>
      <c r="AF165" s="267"/>
      <c r="AG165" s="267"/>
      <c r="AH165" s="319"/>
      <c r="AI165" s="267"/>
      <c r="AJ165" s="267"/>
      <c r="AK165" s="267"/>
      <c r="AL165" s="319"/>
      <c r="AM165" s="267"/>
      <c r="AN165" s="319"/>
      <c r="AO165" s="319"/>
      <c r="AP165" s="550"/>
    </row>
    <row r="166" spans="3:42" s="30" customFormat="1" x14ac:dyDescent="0.3">
      <c r="C166" s="286" t="s">
        <v>1138</v>
      </c>
      <c r="D166" s="197" t="s">
        <v>831</v>
      </c>
      <c r="E166" s="197" t="s">
        <v>916</v>
      </c>
      <c r="F166" s="197" t="s">
        <v>15</v>
      </c>
      <c r="G166" s="197" t="s">
        <v>21</v>
      </c>
      <c r="H166" s="197" t="s">
        <v>15</v>
      </c>
      <c r="I166" s="197" t="s">
        <v>21</v>
      </c>
      <c r="J166" s="551" t="s">
        <v>7</v>
      </c>
      <c r="K166" s="319"/>
      <c r="L166" s="319"/>
      <c r="M166" s="319"/>
      <c r="N166" s="319"/>
      <c r="O166" s="319"/>
      <c r="P166" s="319"/>
      <c r="Q166" s="319"/>
      <c r="R166" s="319"/>
      <c r="S166" s="319"/>
      <c r="T166" s="319" t="s">
        <v>25</v>
      </c>
      <c r="U166" s="319"/>
      <c r="V166" s="319"/>
      <c r="W166" s="319"/>
      <c r="X166" s="319"/>
      <c r="Y166" s="319"/>
      <c r="Z166" s="319"/>
      <c r="AA166" s="319"/>
      <c r="AB166" s="319"/>
      <c r="AC166" s="267"/>
      <c r="AD166" s="319" t="s">
        <v>25</v>
      </c>
      <c r="AE166" s="319"/>
      <c r="AF166" s="267"/>
      <c r="AG166" s="267"/>
      <c r="AH166" s="319"/>
      <c r="AI166" s="267"/>
      <c r="AJ166" s="267"/>
      <c r="AK166" s="267"/>
      <c r="AL166" s="319"/>
      <c r="AM166" s="267"/>
      <c r="AN166" s="319"/>
      <c r="AO166" s="319"/>
      <c r="AP166" s="550"/>
    </row>
    <row r="167" spans="3:42" s="30" customFormat="1" x14ac:dyDescent="0.3">
      <c r="C167" s="286" t="s">
        <v>833</v>
      </c>
      <c r="D167" s="197" t="s">
        <v>834</v>
      </c>
      <c r="E167" s="197" t="s">
        <v>905</v>
      </c>
      <c r="F167" s="197" t="s">
        <v>15</v>
      </c>
      <c r="G167" s="197" t="s">
        <v>21</v>
      </c>
      <c r="H167" s="197" t="s">
        <v>15</v>
      </c>
      <c r="I167" s="197" t="s">
        <v>21</v>
      </c>
      <c r="J167" s="551" t="s">
        <v>49</v>
      </c>
      <c r="K167" s="319"/>
      <c r="L167" s="319"/>
      <c r="M167" s="319"/>
      <c r="N167" s="319"/>
      <c r="O167" s="319"/>
      <c r="P167" s="319"/>
      <c r="Q167" s="319"/>
      <c r="R167" s="319"/>
      <c r="S167" s="319"/>
      <c r="T167" s="319"/>
      <c r="U167" s="319" t="s">
        <v>25</v>
      </c>
      <c r="V167" s="319"/>
      <c r="W167" s="319"/>
      <c r="X167" s="319"/>
      <c r="Y167" s="319"/>
      <c r="Z167" s="319"/>
      <c r="AA167" s="319"/>
      <c r="AB167" s="319"/>
      <c r="AC167" s="267"/>
      <c r="AD167" s="319"/>
      <c r="AE167" s="319" t="s">
        <v>25</v>
      </c>
      <c r="AF167" s="267"/>
      <c r="AG167" s="267"/>
      <c r="AH167" s="319"/>
      <c r="AI167" s="267"/>
      <c r="AJ167" s="267"/>
      <c r="AK167" s="267"/>
      <c r="AL167" s="319"/>
      <c r="AM167" s="267"/>
      <c r="AN167" s="319"/>
      <c r="AO167" s="319"/>
      <c r="AP167" s="550"/>
    </row>
    <row r="168" spans="3:42" s="30" customFormat="1" x14ac:dyDescent="0.3">
      <c r="C168" s="286" t="s">
        <v>835</v>
      </c>
      <c r="D168" s="197" t="s">
        <v>834</v>
      </c>
      <c r="E168" s="197" t="s">
        <v>859</v>
      </c>
      <c r="F168" s="197" t="s">
        <v>15</v>
      </c>
      <c r="G168" s="197" t="s">
        <v>21</v>
      </c>
      <c r="H168" s="197" t="s">
        <v>15</v>
      </c>
      <c r="I168" s="197" t="s">
        <v>21</v>
      </c>
      <c r="J168" s="551" t="s">
        <v>49</v>
      </c>
      <c r="K168" s="319"/>
      <c r="L168" s="319"/>
      <c r="M168" s="319"/>
      <c r="N168" s="319"/>
      <c r="O168" s="319"/>
      <c r="P168" s="319"/>
      <c r="Q168" s="319"/>
      <c r="R168" s="319"/>
      <c r="S168" s="319"/>
      <c r="T168" s="319"/>
      <c r="U168" s="319" t="s">
        <v>25</v>
      </c>
      <c r="V168" s="319"/>
      <c r="W168" s="319"/>
      <c r="X168" s="319"/>
      <c r="Y168" s="319"/>
      <c r="Z168" s="319"/>
      <c r="AA168" s="319"/>
      <c r="AB168" s="319"/>
      <c r="AC168" s="267"/>
      <c r="AD168" s="319"/>
      <c r="AE168" s="319" t="s">
        <v>25</v>
      </c>
      <c r="AF168" s="267"/>
      <c r="AG168" s="267"/>
      <c r="AH168" s="319"/>
      <c r="AI168" s="267"/>
      <c r="AJ168" s="267"/>
      <c r="AK168" s="267"/>
      <c r="AL168" s="319"/>
      <c r="AM168" s="267"/>
      <c r="AN168" s="319"/>
      <c r="AO168" s="319"/>
      <c r="AP168" s="550"/>
    </row>
    <row r="169" spans="3:42" s="30" customFormat="1" x14ac:dyDescent="0.3">
      <c r="C169" s="286" t="s">
        <v>836</v>
      </c>
      <c r="D169" s="197" t="s">
        <v>837</v>
      </c>
      <c r="E169" s="197" t="s">
        <v>898</v>
      </c>
      <c r="F169" s="197" t="s">
        <v>15</v>
      </c>
      <c r="G169" s="197" t="s">
        <v>21</v>
      </c>
      <c r="H169" s="197" t="s">
        <v>15</v>
      </c>
      <c r="I169" s="197" t="s">
        <v>21</v>
      </c>
      <c r="J169" s="551" t="s">
        <v>49</v>
      </c>
      <c r="K169" s="319"/>
      <c r="L169" s="319"/>
      <c r="M169" s="319"/>
      <c r="N169" s="319"/>
      <c r="O169" s="319"/>
      <c r="P169" s="319"/>
      <c r="Q169" s="319"/>
      <c r="R169" s="319"/>
      <c r="S169" s="319"/>
      <c r="T169" s="319"/>
      <c r="U169" s="319" t="s">
        <v>25</v>
      </c>
      <c r="V169" s="319"/>
      <c r="W169" s="319"/>
      <c r="X169" s="319"/>
      <c r="Y169" s="319"/>
      <c r="Z169" s="319"/>
      <c r="AA169" s="319"/>
      <c r="AB169" s="319"/>
      <c r="AC169" s="267"/>
      <c r="AD169" s="319"/>
      <c r="AE169" s="319" t="s">
        <v>25</v>
      </c>
      <c r="AF169" s="267"/>
      <c r="AG169" s="267"/>
      <c r="AH169" s="319"/>
      <c r="AI169" s="267"/>
      <c r="AJ169" s="267"/>
      <c r="AK169" s="267"/>
      <c r="AL169" s="319"/>
      <c r="AM169" s="267"/>
      <c r="AN169" s="319"/>
      <c r="AO169" s="319"/>
      <c r="AP169" s="550"/>
    </row>
    <row r="170" spans="3:42" s="30" customFormat="1" x14ac:dyDescent="0.3">
      <c r="C170" s="286" t="s">
        <v>838</v>
      </c>
      <c r="D170" s="197" t="s">
        <v>837</v>
      </c>
      <c r="E170" s="197" t="s">
        <v>899</v>
      </c>
      <c r="F170" s="197" t="s">
        <v>15</v>
      </c>
      <c r="G170" s="197" t="s">
        <v>21</v>
      </c>
      <c r="H170" s="197" t="s">
        <v>15</v>
      </c>
      <c r="I170" s="197" t="s">
        <v>21</v>
      </c>
      <c r="J170" s="551" t="s">
        <v>49</v>
      </c>
      <c r="K170" s="319"/>
      <c r="L170" s="319"/>
      <c r="M170" s="319"/>
      <c r="N170" s="319"/>
      <c r="O170" s="319"/>
      <c r="P170" s="319"/>
      <c r="Q170" s="319"/>
      <c r="R170" s="319"/>
      <c r="S170" s="319"/>
      <c r="T170" s="319"/>
      <c r="U170" s="319" t="s">
        <v>25</v>
      </c>
      <c r="V170" s="319"/>
      <c r="W170" s="319"/>
      <c r="X170" s="319"/>
      <c r="Y170" s="319"/>
      <c r="Z170" s="319"/>
      <c r="AA170" s="319"/>
      <c r="AB170" s="319"/>
      <c r="AC170" s="267"/>
      <c r="AD170" s="319"/>
      <c r="AE170" s="319" t="s">
        <v>25</v>
      </c>
      <c r="AF170" s="267"/>
      <c r="AG170" s="267"/>
      <c r="AH170" s="319"/>
      <c r="AI170" s="267"/>
      <c r="AJ170" s="267"/>
      <c r="AK170" s="267"/>
      <c r="AL170" s="319"/>
      <c r="AM170" s="267"/>
      <c r="AN170" s="319"/>
      <c r="AO170" s="319"/>
      <c r="AP170" s="550"/>
    </row>
    <row r="171" spans="3:42" s="30" customFormat="1" ht="28.8" x14ac:dyDescent="0.3">
      <c r="C171" s="286" t="s">
        <v>933</v>
      </c>
      <c r="D171" s="197" t="s">
        <v>837</v>
      </c>
      <c r="E171" s="197" t="s">
        <v>923</v>
      </c>
      <c r="F171" s="197" t="s">
        <v>15</v>
      </c>
      <c r="G171" s="197" t="s">
        <v>21</v>
      </c>
      <c r="H171" s="197" t="s">
        <v>15</v>
      </c>
      <c r="I171" s="197" t="s">
        <v>21</v>
      </c>
      <c r="J171" s="551" t="s">
        <v>49</v>
      </c>
      <c r="K171" s="319"/>
      <c r="L171" s="319"/>
      <c r="M171" s="319"/>
      <c r="N171" s="319"/>
      <c r="O171" s="319"/>
      <c r="P171" s="319"/>
      <c r="Q171" s="319"/>
      <c r="R171" s="319"/>
      <c r="S171" s="319"/>
      <c r="T171" s="319"/>
      <c r="U171" s="319" t="s">
        <v>25</v>
      </c>
      <c r="V171" s="319"/>
      <c r="W171" s="319"/>
      <c r="X171" s="319"/>
      <c r="Y171" s="319"/>
      <c r="Z171" s="319"/>
      <c r="AA171" s="319"/>
      <c r="AB171" s="319"/>
      <c r="AC171" s="267"/>
      <c r="AD171" s="319"/>
      <c r="AE171" s="319" t="s">
        <v>25</v>
      </c>
      <c r="AF171" s="267"/>
      <c r="AG171" s="267"/>
      <c r="AH171" s="319"/>
      <c r="AI171" s="267"/>
      <c r="AJ171" s="267"/>
      <c r="AK171" s="267"/>
      <c r="AL171" s="319"/>
      <c r="AM171" s="267"/>
      <c r="AN171" s="319"/>
      <c r="AO171" s="319"/>
      <c r="AP171" s="550"/>
    </row>
    <row r="172" spans="3:42" s="30" customFormat="1" x14ac:dyDescent="0.3">
      <c r="C172" s="286" t="s">
        <v>839</v>
      </c>
      <c r="D172" s="307" t="s">
        <v>840</v>
      </c>
      <c r="E172" s="197" t="s">
        <v>901</v>
      </c>
      <c r="F172" s="197" t="s">
        <v>15</v>
      </c>
      <c r="G172" s="197" t="s">
        <v>21</v>
      </c>
      <c r="H172" s="197" t="s">
        <v>15</v>
      </c>
      <c r="I172" s="197" t="s">
        <v>21</v>
      </c>
      <c r="J172" s="551" t="s">
        <v>49</v>
      </c>
      <c r="K172" s="319"/>
      <c r="L172" s="319"/>
      <c r="M172" s="319"/>
      <c r="N172" s="319"/>
      <c r="O172" s="319"/>
      <c r="P172" s="319"/>
      <c r="Q172" s="319"/>
      <c r="R172" s="319"/>
      <c r="S172" s="319"/>
      <c r="T172" s="319"/>
      <c r="U172" s="319" t="s">
        <v>25</v>
      </c>
      <c r="V172" s="319"/>
      <c r="W172" s="319"/>
      <c r="X172" s="319"/>
      <c r="Y172" s="319"/>
      <c r="Z172" s="319"/>
      <c r="AA172" s="319"/>
      <c r="AB172" s="319"/>
      <c r="AC172" s="267"/>
      <c r="AD172" s="319"/>
      <c r="AE172" s="319" t="s">
        <v>25</v>
      </c>
      <c r="AF172" s="267"/>
      <c r="AG172" s="267"/>
      <c r="AH172" s="319"/>
      <c r="AI172" s="267"/>
      <c r="AJ172" s="267"/>
      <c r="AK172" s="267"/>
      <c r="AL172" s="319"/>
      <c r="AM172" s="267"/>
      <c r="AN172" s="319"/>
      <c r="AO172" s="319"/>
      <c r="AP172" s="550"/>
    </row>
    <row r="173" spans="3:42" s="30" customFormat="1" ht="28.8" x14ac:dyDescent="0.3">
      <c r="C173" s="286" t="s">
        <v>841</v>
      </c>
      <c r="D173" s="197" t="s">
        <v>842</v>
      </c>
      <c r="E173" s="197" t="s">
        <v>927</v>
      </c>
      <c r="F173" s="197" t="s">
        <v>15</v>
      </c>
      <c r="G173" s="197" t="s">
        <v>21</v>
      </c>
      <c r="H173" s="197" t="s">
        <v>15</v>
      </c>
      <c r="I173" s="197" t="s">
        <v>21</v>
      </c>
      <c r="J173" s="551" t="s">
        <v>49</v>
      </c>
      <c r="K173" s="319"/>
      <c r="L173" s="319"/>
      <c r="M173" s="319"/>
      <c r="N173" s="319"/>
      <c r="O173" s="319"/>
      <c r="P173" s="319"/>
      <c r="Q173" s="319"/>
      <c r="R173" s="319"/>
      <c r="S173" s="319"/>
      <c r="T173" s="319"/>
      <c r="U173" s="319" t="s">
        <v>25</v>
      </c>
      <c r="V173" s="319"/>
      <c r="W173" s="319"/>
      <c r="X173" s="319"/>
      <c r="Y173" s="319"/>
      <c r="Z173" s="319"/>
      <c r="AA173" s="319"/>
      <c r="AB173" s="319"/>
      <c r="AC173" s="267"/>
      <c r="AD173" s="319"/>
      <c r="AE173" s="319" t="s">
        <v>25</v>
      </c>
      <c r="AF173" s="267"/>
      <c r="AG173" s="267"/>
      <c r="AH173" s="319"/>
      <c r="AI173" s="267"/>
      <c r="AJ173" s="267"/>
      <c r="AK173" s="267"/>
      <c r="AL173" s="319"/>
      <c r="AM173" s="267"/>
      <c r="AN173" s="319"/>
      <c r="AO173" s="319"/>
      <c r="AP173" s="550"/>
    </row>
    <row r="174" spans="3:42" s="30" customFormat="1" ht="28.8" x14ac:dyDescent="0.3">
      <c r="C174" s="286" t="s">
        <v>843</v>
      </c>
      <c r="D174" s="197" t="s">
        <v>842</v>
      </c>
      <c r="E174" s="197" t="s">
        <v>926</v>
      </c>
      <c r="F174" s="197" t="s">
        <v>15</v>
      </c>
      <c r="G174" s="197" t="s">
        <v>21</v>
      </c>
      <c r="H174" s="197" t="s">
        <v>15</v>
      </c>
      <c r="I174" s="197" t="s">
        <v>21</v>
      </c>
      <c r="J174" s="551" t="s">
        <v>49</v>
      </c>
      <c r="K174" s="319"/>
      <c r="L174" s="319"/>
      <c r="M174" s="319"/>
      <c r="N174" s="319"/>
      <c r="O174" s="319"/>
      <c r="P174" s="319"/>
      <c r="Q174" s="319"/>
      <c r="R174" s="319"/>
      <c r="S174" s="319"/>
      <c r="T174" s="319"/>
      <c r="U174" s="319" t="s">
        <v>25</v>
      </c>
      <c r="V174" s="319"/>
      <c r="W174" s="319"/>
      <c r="X174" s="319"/>
      <c r="Y174" s="319"/>
      <c r="Z174" s="319"/>
      <c r="AA174" s="319"/>
      <c r="AB174" s="319"/>
      <c r="AC174" s="267"/>
      <c r="AD174" s="319"/>
      <c r="AE174" s="319" t="s">
        <v>25</v>
      </c>
      <c r="AF174" s="267"/>
      <c r="AG174" s="267"/>
      <c r="AH174" s="319"/>
      <c r="AI174" s="267" t="s">
        <v>9</v>
      </c>
      <c r="AJ174" s="267"/>
      <c r="AK174" s="267"/>
      <c r="AL174" s="319"/>
      <c r="AM174" s="267"/>
      <c r="AN174" s="319"/>
      <c r="AO174" s="319"/>
      <c r="AP174" s="550"/>
    </row>
    <row r="175" spans="3:42" s="30" customFormat="1" x14ac:dyDescent="0.3">
      <c r="C175" s="286" t="s">
        <v>844</v>
      </c>
      <c r="D175" s="307" t="s">
        <v>845</v>
      </c>
      <c r="E175" s="197" t="s">
        <v>846</v>
      </c>
      <c r="F175" s="197" t="s">
        <v>15</v>
      </c>
      <c r="G175" s="197" t="s">
        <v>21</v>
      </c>
      <c r="H175" s="197" t="s">
        <v>15</v>
      </c>
      <c r="I175" s="197" t="s">
        <v>21</v>
      </c>
      <c r="J175" s="551" t="s">
        <v>7</v>
      </c>
      <c r="K175" s="319"/>
      <c r="L175" s="319"/>
      <c r="M175" s="319"/>
      <c r="N175" s="319"/>
      <c r="O175" s="319"/>
      <c r="P175" s="319"/>
      <c r="Q175" s="319"/>
      <c r="R175" s="319"/>
      <c r="S175" s="319"/>
      <c r="T175" s="319"/>
      <c r="U175" s="319" t="s">
        <v>25</v>
      </c>
      <c r="V175" s="319"/>
      <c r="W175" s="319"/>
      <c r="X175" s="319"/>
      <c r="Y175" s="319"/>
      <c r="Z175" s="319"/>
      <c r="AA175" s="319"/>
      <c r="AB175" s="319"/>
      <c r="AC175" s="267"/>
      <c r="AD175" s="319"/>
      <c r="AE175" s="319" t="s">
        <v>25</v>
      </c>
      <c r="AF175" s="267"/>
      <c r="AG175" s="267"/>
      <c r="AH175" s="319"/>
      <c r="AI175" s="267"/>
      <c r="AJ175" s="267"/>
      <c r="AK175" s="267"/>
      <c r="AL175" s="319"/>
      <c r="AM175" s="267"/>
      <c r="AN175" s="319"/>
      <c r="AO175" s="319"/>
      <c r="AP175" s="550"/>
    </row>
    <row r="176" spans="3:42" s="30" customFormat="1" x14ac:dyDescent="0.3">
      <c r="C176" s="286" t="s">
        <v>847</v>
      </c>
      <c r="D176" s="307" t="s">
        <v>848</v>
      </c>
      <c r="E176" s="197" t="s">
        <v>864</v>
      </c>
      <c r="F176" s="197" t="s">
        <v>15</v>
      </c>
      <c r="G176" s="197" t="s">
        <v>21</v>
      </c>
      <c r="H176" s="197" t="s">
        <v>15</v>
      </c>
      <c r="I176" s="197" t="s">
        <v>21</v>
      </c>
      <c r="J176" s="551" t="s">
        <v>7</v>
      </c>
      <c r="K176" s="319"/>
      <c r="L176" s="319"/>
      <c r="M176" s="319"/>
      <c r="N176" s="319"/>
      <c r="O176" s="319"/>
      <c r="P176" s="319"/>
      <c r="Q176" s="319"/>
      <c r="R176" s="319"/>
      <c r="S176" s="319"/>
      <c r="T176" s="319"/>
      <c r="U176" s="319" t="s">
        <v>25</v>
      </c>
      <c r="V176" s="319"/>
      <c r="W176" s="319"/>
      <c r="X176" s="319"/>
      <c r="Y176" s="319"/>
      <c r="Z176" s="319"/>
      <c r="AA176" s="319"/>
      <c r="AB176" s="319"/>
      <c r="AC176" s="267"/>
      <c r="AD176" s="319"/>
      <c r="AE176" s="319" t="s">
        <v>25</v>
      </c>
      <c r="AF176" s="267"/>
      <c r="AG176" s="267"/>
      <c r="AH176" s="319"/>
      <c r="AI176" s="267"/>
      <c r="AJ176" s="267"/>
      <c r="AK176" s="267"/>
      <c r="AL176" s="319"/>
      <c r="AM176" s="267"/>
      <c r="AN176" s="319"/>
      <c r="AO176" s="397"/>
      <c r="AP176" s="550"/>
    </row>
    <row r="177" spans="3:42" s="30" customFormat="1" x14ac:dyDescent="0.3">
      <c r="C177" s="96" t="s">
        <v>1557</v>
      </c>
      <c r="D177" s="637" t="s">
        <v>1532</v>
      </c>
      <c r="E177" s="47" t="s">
        <v>1558</v>
      </c>
      <c r="F177" s="47" t="s">
        <v>21</v>
      </c>
      <c r="G177" s="47" t="s">
        <v>21</v>
      </c>
      <c r="H177" s="47" t="s">
        <v>15</v>
      </c>
      <c r="I177" s="47" t="s">
        <v>21</v>
      </c>
      <c r="J177" s="642" t="s">
        <v>28</v>
      </c>
      <c r="K177" s="319"/>
      <c r="L177" s="319"/>
      <c r="M177" s="319"/>
      <c r="N177" s="319"/>
      <c r="O177" s="319"/>
      <c r="P177" s="319"/>
      <c r="Q177" s="319"/>
      <c r="R177" s="319"/>
      <c r="S177" s="319"/>
      <c r="T177" s="319"/>
      <c r="U177" s="319" t="s">
        <v>25</v>
      </c>
      <c r="V177" s="319"/>
      <c r="W177" s="319"/>
      <c r="X177" s="319"/>
      <c r="Y177" s="319"/>
      <c r="Z177" s="319"/>
      <c r="AA177" s="319"/>
      <c r="AB177" s="319"/>
      <c r="AC177" s="644"/>
      <c r="AD177" s="319"/>
      <c r="AE177" s="319"/>
      <c r="AF177" s="644"/>
      <c r="AG177" s="644"/>
      <c r="AH177" s="319"/>
      <c r="AI177" s="644"/>
      <c r="AJ177" s="644"/>
      <c r="AK177" s="644"/>
      <c r="AL177" s="319"/>
      <c r="AM177" s="644"/>
      <c r="AN177" s="319"/>
      <c r="AO177" s="645"/>
      <c r="AP177" s="550"/>
    </row>
    <row r="178" spans="3:42" s="30" customFormat="1" ht="43.2" x14ac:dyDescent="0.3">
      <c r="C178" s="286" t="s">
        <v>849</v>
      </c>
      <c r="D178" s="307" t="s">
        <v>850</v>
      </c>
      <c r="E178" s="197" t="s">
        <v>1103</v>
      </c>
      <c r="F178" s="197" t="s">
        <v>15</v>
      </c>
      <c r="G178" s="197" t="s">
        <v>21</v>
      </c>
      <c r="H178" s="197" t="s">
        <v>15</v>
      </c>
      <c r="I178" s="197" t="s">
        <v>21</v>
      </c>
      <c r="J178" s="551" t="s">
        <v>7</v>
      </c>
      <c r="K178" s="319"/>
      <c r="L178" s="319"/>
      <c r="M178" s="319"/>
      <c r="N178" s="319"/>
      <c r="O178" s="319"/>
      <c r="P178" s="319"/>
      <c r="Q178" s="319"/>
      <c r="R178" s="319"/>
      <c r="S178" s="319"/>
      <c r="T178" s="319"/>
      <c r="U178" s="319"/>
      <c r="V178" s="319" t="s">
        <v>25</v>
      </c>
      <c r="W178" s="319"/>
      <c r="X178" s="319"/>
      <c r="Y178" s="319"/>
      <c r="Z178" s="319"/>
      <c r="AA178" s="319"/>
      <c r="AB178" s="319"/>
      <c r="AC178" s="267"/>
      <c r="AD178" s="319"/>
      <c r="AE178" s="319" t="s">
        <v>25</v>
      </c>
      <c r="AF178" s="267"/>
      <c r="AG178" s="267"/>
      <c r="AH178" s="319"/>
      <c r="AI178" s="267"/>
      <c r="AJ178" s="267"/>
      <c r="AK178" s="267"/>
      <c r="AL178" s="319"/>
      <c r="AM178" s="267"/>
      <c r="AN178" s="319"/>
      <c r="AO178" s="397"/>
      <c r="AP178" s="550"/>
    </row>
    <row r="179" spans="3:42" s="30" customFormat="1" ht="43.2" x14ac:dyDescent="0.3">
      <c r="C179" s="286" t="s">
        <v>934</v>
      </c>
      <c r="D179" s="307" t="s">
        <v>850</v>
      </c>
      <c r="E179" s="197" t="s">
        <v>1104</v>
      </c>
      <c r="F179" s="197" t="s">
        <v>15</v>
      </c>
      <c r="G179" s="197" t="s">
        <v>21</v>
      </c>
      <c r="H179" s="197" t="s">
        <v>15</v>
      </c>
      <c r="I179" s="197" t="s">
        <v>21</v>
      </c>
      <c r="J179" s="551" t="s">
        <v>28</v>
      </c>
      <c r="K179" s="319"/>
      <c r="L179" s="319"/>
      <c r="M179" s="319"/>
      <c r="N179" s="319"/>
      <c r="O179" s="319"/>
      <c r="P179" s="319"/>
      <c r="Q179" s="319"/>
      <c r="R179" s="319"/>
      <c r="S179" s="319"/>
      <c r="T179" s="319"/>
      <c r="U179" s="319"/>
      <c r="V179" s="319" t="s">
        <v>25</v>
      </c>
      <c r="W179" s="319"/>
      <c r="X179" s="319"/>
      <c r="Y179" s="319"/>
      <c r="Z179" s="319"/>
      <c r="AA179" s="319"/>
      <c r="AB179" s="319"/>
      <c r="AC179" s="267"/>
      <c r="AD179" s="319"/>
      <c r="AE179" s="319" t="s">
        <v>25</v>
      </c>
      <c r="AF179" s="267"/>
      <c r="AG179" s="267"/>
      <c r="AH179" s="319"/>
      <c r="AI179" s="267"/>
      <c r="AJ179" s="267"/>
      <c r="AK179" s="267"/>
      <c r="AL179" s="319"/>
      <c r="AM179" s="267"/>
      <c r="AN179" s="319"/>
      <c r="AO179" s="397"/>
      <c r="AP179" s="550"/>
    </row>
    <row r="180" spans="3:42" s="30" customFormat="1" ht="43.2" x14ac:dyDescent="0.3">
      <c r="C180" s="286" t="s">
        <v>935</v>
      </c>
      <c r="D180" s="307" t="s">
        <v>1061</v>
      </c>
      <c r="E180" s="197" t="s">
        <v>1106</v>
      </c>
      <c r="F180" s="197" t="s">
        <v>15</v>
      </c>
      <c r="G180" s="197" t="s">
        <v>21</v>
      </c>
      <c r="H180" s="197" t="s">
        <v>21</v>
      </c>
      <c r="I180" s="197" t="s">
        <v>21</v>
      </c>
      <c r="J180" s="551" t="s">
        <v>7</v>
      </c>
      <c r="K180" s="319"/>
      <c r="L180" s="319"/>
      <c r="M180" s="319"/>
      <c r="N180" s="319"/>
      <c r="O180" s="319"/>
      <c r="P180" s="319"/>
      <c r="Q180" s="319"/>
      <c r="R180" s="319"/>
      <c r="S180" s="319"/>
      <c r="T180" s="319"/>
      <c r="U180" s="319"/>
      <c r="V180" s="319" t="s">
        <v>25</v>
      </c>
      <c r="W180" s="319"/>
      <c r="X180" s="319"/>
      <c r="Y180" s="319"/>
      <c r="Z180" s="319"/>
      <c r="AA180" s="319"/>
      <c r="AB180" s="319"/>
      <c r="AC180" s="267"/>
      <c r="AD180" s="319"/>
      <c r="AE180" s="319" t="s">
        <v>25</v>
      </c>
      <c r="AF180" s="267"/>
      <c r="AG180" s="267"/>
      <c r="AH180" s="319"/>
      <c r="AI180" s="267"/>
      <c r="AJ180" s="267"/>
      <c r="AK180" s="267"/>
      <c r="AL180" s="319"/>
      <c r="AM180" s="267"/>
      <c r="AN180" s="319"/>
      <c r="AO180" s="397"/>
      <c r="AP180" s="550"/>
    </row>
    <row r="181" spans="3:42" s="30" customFormat="1" ht="43.2" x14ac:dyDescent="0.3">
      <c r="C181" s="286" t="s">
        <v>851</v>
      </c>
      <c r="D181" s="307" t="s">
        <v>1061</v>
      </c>
      <c r="E181" s="197" t="s">
        <v>1105</v>
      </c>
      <c r="F181" s="197" t="s">
        <v>15</v>
      </c>
      <c r="G181" s="197" t="s">
        <v>21</v>
      </c>
      <c r="H181" s="197" t="s">
        <v>21</v>
      </c>
      <c r="I181" s="197" t="s">
        <v>21</v>
      </c>
      <c r="J181" s="551" t="s">
        <v>28</v>
      </c>
      <c r="K181" s="319"/>
      <c r="L181" s="319"/>
      <c r="M181" s="319"/>
      <c r="N181" s="319"/>
      <c r="O181" s="319"/>
      <c r="P181" s="319"/>
      <c r="Q181" s="319"/>
      <c r="R181" s="319"/>
      <c r="S181" s="319"/>
      <c r="T181" s="319"/>
      <c r="U181" s="319"/>
      <c r="V181" s="319" t="s">
        <v>25</v>
      </c>
      <c r="W181" s="319"/>
      <c r="X181" s="319"/>
      <c r="Y181" s="319"/>
      <c r="Z181" s="319"/>
      <c r="AA181" s="319"/>
      <c r="AB181" s="319"/>
      <c r="AC181" s="267"/>
      <c r="AD181" s="319"/>
      <c r="AE181" s="319" t="s">
        <v>25</v>
      </c>
      <c r="AF181" s="267"/>
      <c r="AG181" s="267"/>
      <c r="AH181" s="319"/>
      <c r="AI181" s="267"/>
      <c r="AJ181" s="267"/>
      <c r="AK181" s="267"/>
      <c r="AL181" s="319"/>
      <c r="AM181" s="267"/>
      <c r="AN181" s="319"/>
      <c r="AO181" s="397"/>
      <c r="AP181" s="550"/>
    </row>
    <row r="182" spans="3:42" s="30" customFormat="1" ht="28.8" x14ac:dyDescent="0.3">
      <c r="C182" s="286" t="s">
        <v>852</v>
      </c>
      <c r="D182" s="197" t="s">
        <v>853</v>
      </c>
      <c r="E182" s="197" t="s">
        <v>936</v>
      </c>
      <c r="F182" s="197" t="s">
        <v>15</v>
      </c>
      <c r="G182" s="197" t="s">
        <v>21</v>
      </c>
      <c r="H182" s="197" t="s">
        <v>15</v>
      </c>
      <c r="I182" s="197" t="s">
        <v>21</v>
      </c>
      <c r="J182" s="551" t="s">
        <v>7</v>
      </c>
      <c r="K182" s="319"/>
      <c r="L182" s="319"/>
      <c r="M182" s="319"/>
      <c r="N182" s="319"/>
      <c r="O182" s="319"/>
      <c r="P182" s="319"/>
      <c r="Q182" s="319"/>
      <c r="R182" s="319"/>
      <c r="S182" s="319"/>
      <c r="T182" s="319"/>
      <c r="U182" s="319"/>
      <c r="V182" s="319" t="s">
        <v>25</v>
      </c>
      <c r="W182" s="319"/>
      <c r="X182" s="319"/>
      <c r="Y182" s="319"/>
      <c r="Z182" s="319"/>
      <c r="AA182" s="319"/>
      <c r="AB182" s="319"/>
      <c r="AC182" s="267"/>
      <c r="AD182" s="319"/>
      <c r="AE182" s="319" t="s">
        <v>25</v>
      </c>
      <c r="AF182" s="267"/>
      <c r="AG182" s="267"/>
      <c r="AH182" s="319"/>
      <c r="AI182" s="267"/>
      <c r="AJ182" s="267"/>
      <c r="AK182" s="267"/>
      <c r="AL182" s="319"/>
      <c r="AM182" s="267"/>
      <c r="AN182" s="319"/>
      <c r="AO182" s="397"/>
      <c r="AP182" s="550"/>
    </row>
    <row r="183" spans="3:42" s="30" customFormat="1" ht="28.8" x14ac:dyDescent="0.3">
      <c r="C183" s="286" t="s">
        <v>854</v>
      </c>
      <c r="D183" s="197" t="s">
        <v>853</v>
      </c>
      <c r="E183" s="197" t="s">
        <v>937</v>
      </c>
      <c r="F183" s="197" t="s">
        <v>15</v>
      </c>
      <c r="G183" s="197" t="s">
        <v>21</v>
      </c>
      <c r="H183" s="197" t="s">
        <v>15</v>
      </c>
      <c r="I183" s="197" t="s">
        <v>21</v>
      </c>
      <c r="J183" s="551" t="s">
        <v>7</v>
      </c>
      <c r="K183" s="319"/>
      <c r="L183" s="319"/>
      <c r="M183" s="319"/>
      <c r="N183" s="319"/>
      <c r="O183" s="319"/>
      <c r="P183" s="319"/>
      <c r="Q183" s="319"/>
      <c r="R183" s="319"/>
      <c r="S183" s="319"/>
      <c r="T183" s="319"/>
      <c r="U183" s="319"/>
      <c r="V183" s="319" t="s">
        <v>25</v>
      </c>
      <c r="W183" s="319"/>
      <c r="X183" s="319"/>
      <c r="Y183" s="319"/>
      <c r="Z183" s="319"/>
      <c r="AA183" s="319"/>
      <c r="AB183" s="319"/>
      <c r="AC183" s="267"/>
      <c r="AD183" s="319"/>
      <c r="AE183" s="319" t="s">
        <v>25</v>
      </c>
      <c r="AF183" s="267"/>
      <c r="AG183" s="267"/>
      <c r="AH183" s="319"/>
      <c r="AI183" s="267"/>
      <c r="AJ183" s="267"/>
      <c r="AK183" s="267"/>
      <c r="AL183" s="319"/>
      <c r="AM183" s="267"/>
      <c r="AN183" s="319"/>
      <c r="AO183" s="397"/>
      <c r="AP183" s="550"/>
    </row>
    <row r="184" spans="3:42" s="30" customFormat="1" ht="28.8" x14ac:dyDescent="0.3">
      <c r="C184" s="286" t="s">
        <v>1139</v>
      </c>
      <c r="D184" s="197" t="s">
        <v>1239</v>
      </c>
      <c r="E184" s="197" t="s">
        <v>938</v>
      </c>
      <c r="F184" s="197" t="s">
        <v>15</v>
      </c>
      <c r="G184" s="197" t="s">
        <v>21</v>
      </c>
      <c r="H184" s="197" t="s">
        <v>21</v>
      </c>
      <c r="I184" s="197" t="s">
        <v>21</v>
      </c>
      <c r="J184" s="551" t="s">
        <v>7</v>
      </c>
      <c r="K184" s="319"/>
      <c r="L184" s="319"/>
      <c r="M184" s="319"/>
      <c r="N184" s="319"/>
      <c r="O184" s="319"/>
      <c r="P184" s="319"/>
      <c r="Q184" s="319"/>
      <c r="R184" s="319"/>
      <c r="S184" s="319"/>
      <c r="T184" s="319"/>
      <c r="U184" s="319"/>
      <c r="V184" s="319" t="s">
        <v>25</v>
      </c>
      <c r="W184" s="319"/>
      <c r="X184" s="319"/>
      <c r="Y184" s="319"/>
      <c r="Z184" s="319"/>
      <c r="AA184" s="319"/>
      <c r="AB184" s="319"/>
      <c r="AC184" s="267"/>
      <c r="AD184" s="319"/>
      <c r="AE184" s="319" t="s">
        <v>25</v>
      </c>
      <c r="AF184" s="267"/>
      <c r="AG184" s="267"/>
      <c r="AH184" s="319"/>
      <c r="AI184" s="267"/>
      <c r="AJ184" s="267"/>
      <c r="AK184" s="267"/>
      <c r="AL184" s="319"/>
      <c r="AM184" s="267"/>
      <c r="AN184" s="319"/>
      <c r="AO184" s="397"/>
      <c r="AP184" s="550"/>
    </row>
    <row r="185" spans="3:42" s="30" customFormat="1" ht="28.8" x14ac:dyDescent="0.3">
      <c r="C185" s="286" t="s">
        <v>1140</v>
      </c>
      <c r="D185" s="307" t="s">
        <v>855</v>
      </c>
      <c r="E185" s="197" t="s">
        <v>945</v>
      </c>
      <c r="F185" s="197" t="s">
        <v>15</v>
      </c>
      <c r="G185" s="197" t="s">
        <v>21</v>
      </c>
      <c r="H185" s="197" t="s">
        <v>21</v>
      </c>
      <c r="I185" s="197" t="s">
        <v>21</v>
      </c>
      <c r="J185" s="551" t="s">
        <v>722</v>
      </c>
      <c r="K185" s="319"/>
      <c r="L185" s="319"/>
      <c r="M185" s="319"/>
      <c r="N185" s="319"/>
      <c r="O185" s="319"/>
      <c r="P185" s="319"/>
      <c r="Q185" s="319"/>
      <c r="R185" s="319"/>
      <c r="S185" s="319"/>
      <c r="T185" s="319"/>
      <c r="U185" s="319"/>
      <c r="V185" s="319" t="s">
        <v>25</v>
      </c>
      <c r="W185" s="319"/>
      <c r="X185" s="319"/>
      <c r="Y185" s="319"/>
      <c r="Z185" s="319"/>
      <c r="AA185" s="319"/>
      <c r="AB185" s="319"/>
      <c r="AC185" s="267"/>
      <c r="AD185" s="319"/>
      <c r="AE185" s="319" t="s">
        <v>25</v>
      </c>
      <c r="AF185" s="267"/>
      <c r="AG185" s="267"/>
      <c r="AH185" s="319"/>
      <c r="AI185" s="267"/>
      <c r="AJ185" s="267"/>
      <c r="AK185" s="267"/>
      <c r="AL185" s="319"/>
      <c r="AM185" s="267"/>
      <c r="AN185" s="319"/>
      <c r="AO185" s="397"/>
      <c r="AP185" s="550"/>
    </row>
    <row r="186" spans="3:42" s="30" customFormat="1" x14ac:dyDescent="0.3">
      <c r="C186" s="286" t="s">
        <v>1141</v>
      </c>
      <c r="D186" s="307" t="s">
        <v>856</v>
      </c>
      <c r="E186" s="197" t="s">
        <v>931</v>
      </c>
      <c r="F186" s="197" t="s">
        <v>15</v>
      </c>
      <c r="G186" s="197" t="s">
        <v>21</v>
      </c>
      <c r="H186" s="197" t="s">
        <v>21</v>
      </c>
      <c r="I186" s="197" t="s">
        <v>21</v>
      </c>
      <c r="J186" s="551" t="s">
        <v>7</v>
      </c>
      <c r="K186" s="319"/>
      <c r="L186" s="319"/>
      <c r="M186" s="319"/>
      <c r="N186" s="319"/>
      <c r="O186" s="319"/>
      <c r="P186" s="319"/>
      <c r="Q186" s="319"/>
      <c r="R186" s="319"/>
      <c r="S186" s="319"/>
      <c r="T186" s="319"/>
      <c r="U186" s="319"/>
      <c r="V186" s="319" t="s">
        <v>25</v>
      </c>
      <c r="W186" s="319"/>
      <c r="X186" s="319"/>
      <c r="Y186" s="319"/>
      <c r="Z186" s="319"/>
      <c r="AA186" s="319"/>
      <c r="AB186" s="319"/>
      <c r="AC186" s="267"/>
      <c r="AD186" s="319"/>
      <c r="AE186" s="319" t="s">
        <v>25</v>
      </c>
      <c r="AF186" s="267"/>
      <c r="AG186" s="267"/>
      <c r="AH186" s="319"/>
      <c r="AI186" s="267"/>
      <c r="AJ186" s="267"/>
      <c r="AK186" s="267"/>
      <c r="AL186" s="319"/>
      <c r="AM186" s="267"/>
      <c r="AN186" s="319"/>
      <c r="AO186" s="397"/>
      <c r="AP186" s="550"/>
    </row>
    <row r="187" spans="3:42" s="30" customFormat="1" x14ac:dyDescent="0.3"/>
    <row r="188" spans="3:42" s="30" customFormat="1" x14ac:dyDescent="0.3"/>
    <row r="189" spans="3:42" s="30" customFormat="1" x14ac:dyDescent="0.3"/>
    <row r="190" spans="3:42" s="30" customFormat="1" x14ac:dyDescent="0.3"/>
    <row r="191" spans="3:42" s="30" customFormat="1" x14ac:dyDescent="0.3"/>
    <row r="192" spans="3:42" s="30" customFormat="1" x14ac:dyDescent="0.3"/>
    <row r="193" s="30" customFormat="1" x14ac:dyDescent="0.3"/>
    <row r="194" s="30" customFormat="1" x14ac:dyDescent="0.3"/>
    <row r="195" s="30" customFormat="1" x14ac:dyDescent="0.3"/>
    <row r="196" s="30" customFormat="1" x14ac:dyDescent="0.3"/>
    <row r="197" s="30" customFormat="1" x14ac:dyDescent="0.3"/>
    <row r="198" s="30" customFormat="1" x14ac:dyDescent="0.3"/>
    <row r="199" s="30" customFormat="1" x14ac:dyDescent="0.3"/>
    <row r="200" s="30" customFormat="1" x14ac:dyDescent="0.3"/>
    <row r="201" s="30" customFormat="1" x14ac:dyDescent="0.3"/>
    <row r="202" s="30" customFormat="1" x14ac:dyDescent="0.3"/>
    <row r="203" s="30" customFormat="1" x14ac:dyDescent="0.3"/>
    <row r="204" s="30" customFormat="1" x14ac:dyDescent="0.3"/>
    <row r="205" s="30" customFormat="1" x14ac:dyDescent="0.3"/>
    <row r="206" s="30" customFormat="1" x14ac:dyDescent="0.3"/>
    <row r="207" s="30" customFormat="1" x14ac:dyDescent="0.3"/>
    <row r="208" s="30" customFormat="1" x14ac:dyDescent="0.3"/>
    <row r="209" spans="1:352" s="30" customFormat="1" x14ac:dyDescent="0.3"/>
    <row r="210" spans="1:352" s="30" customFormat="1" x14ac:dyDescent="0.3"/>
    <row r="211" spans="1:352" s="30" customFormat="1" x14ac:dyDescent="0.3"/>
    <row r="212" spans="1:352" s="30" customFormat="1" x14ac:dyDescent="0.3"/>
    <row r="213" spans="1:352" s="30" customFormat="1" x14ac:dyDescent="0.3"/>
    <row r="214" spans="1:352" s="30" customFormat="1" x14ac:dyDescent="0.3"/>
    <row r="215" spans="1:352" s="30" customFormat="1" x14ac:dyDescent="0.3"/>
    <row r="216" spans="1:352" s="485" customFormat="1" x14ac:dyDescent="0.3">
      <c r="A216"/>
      <c r="B216"/>
      <c r="C216"/>
      <c r="D216"/>
      <c r="E216"/>
      <c r="F216"/>
      <c r="G216"/>
      <c r="H216"/>
      <c r="I216"/>
      <c r="J216"/>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MN216"/>
    </row>
    <row r="217" spans="1:352" s="485" customFormat="1" x14ac:dyDescent="0.3">
      <c r="A217"/>
      <c r="B217"/>
      <c r="C217"/>
      <c r="D217"/>
      <c r="E217"/>
      <c r="F217"/>
      <c r="G217"/>
      <c r="H217"/>
      <c r="I217"/>
      <c r="J217"/>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MN217"/>
    </row>
    <row r="218" spans="1:352" s="485" customFormat="1" x14ac:dyDescent="0.3">
      <c r="A218"/>
      <c r="B218"/>
      <c r="C218"/>
      <c r="D218"/>
      <c r="E218"/>
      <c r="F218"/>
      <c r="G218"/>
      <c r="H218"/>
      <c r="I218"/>
      <c r="J218"/>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MN218"/>
    </row>
    <row r="219" spans="1:352" s="485" customFormat="1" x14ac:dyDescent="0.3">
      <c r="A219"/>
      <c r="B219"/>
      <c r="C219"/>
      <c r="D219"/>
      <c r="E219"/>
      <c r="F219"/>
      <c r="G219"/>
      <c r="H219"/>
      <c r="I219"/>
      <c r="J219"/>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MN219"/>
    </row>
    <row r="220" spans="1:352" s="485" customFormat="1" x14ac:dyDescent="0.3">
      <c r="A220"/>
      <c r="B220"/>
      <c r="C220"/>
      <c r="D220"/>
      <c r="E220"/>
      <c r="F220"/>
      <c r="G220"/>
      <c r="H220"/>
      <c r="I220"/>
      <c r="J22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MN220"/>
    </row>
    <row r="221" spans="1:352" s="485" customFormat="1" x14ac:dyDescent="0.3">
      <c r="A221"/>
      <c r="B221"/>
      <c r="C221"/>
      <c r="D221"/>
      <c r="E221"/>
      <c r="F221"/>
      <c r="G221"/>
      <c r="H221"/>
      <c r="I221"/>
      <c r="J221"/>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MN221"/>
    </row>
    <row r="222" spans="1:352" s="485" customFormat="1" x14ac:dyDescent="0.3">
      <c r="A222"/>
      <c r="B222"/>
      <c r="C222"/>
      <c r="D222"/>
      <c r="E222"/>
      <c r="F222"/>
      <c r="G222"/>
      <c r="H222"/>
      <c r="I222"/>
      <c r="J222"/>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MN222"/>
    </row>
    <row r="223" spans="1:352" s="485" customFormat="1" x14ac:dyDescent="0.3">
      <c r="A223"/>
      <c r="B223"/>
      <c r="C223"/>
      <c r="D223"/>
      <c r="E223"/>
      <c r="F223"/>
      <c r="G223"/>
      <c r="H223"/>
      <c r="I223"/>
      <c r="J223"/>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MN223"/>
    </row>
    <row r="224" spans="1:352" s="485" customFormat="1" x14ac:dyDescent="0.3">
      <c r="A224"/>
      <c r="B224"/>
      <c r="C224"/>
      <c r="D224"/>
      <c r="E224"/>
      <c r="F224"/>
      <c r="G224"/>
      <c r="H224"/>
      <c r="I224"/>
      <c r="J224"/>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MN224"/>
    </row>
    <row r="225" spans="1:352" s="485" customFormat="1" x14ac:dyDescent="0.3">
      <c r="A225"/>
      <c r="B225"/>
      <c r="C225"/>
      <c r="D225"/>
      <c r="E225"/>
      <c r="F225"/>
      <c r="G225"/>
      <c r="H225"/>
      <c r="I225"/>
      <c r="J225"/>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MN225"/>
    </row>
    <row r="226" spans="1:352" s="485" customFormat="1" x14ac:dyDescent="0.3">
      <c r="A226"/>
      <c r="B226"/>
      <c r="C226"/>
      <c r="D226"/>
      <c r="E226"/>
      <c r="F226"/>
      <c r="G226"/>
      <c r="H226"/>
      <c r="I226"/>
      <c r="J226"/>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MN226"/>
    </row>
    <row r="227" spans="1:352" s="485" customFormat="1" x14ac:dyDescent="0.3">
      <c r="A227"/>
      <c r="B227"/>
      <c r="C227"/>
      <c r="D227"/>
      <c r="E227"/>
      <c r="F227"/>
      <c r="G227"/>
      <c r="H227"/>
      <c r="I227"/>
      <c r="J227"/>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MN227"/>
    </row>
    <row r="228" spans="1:352" s="485" customFormat="1" x14ac:dyDescent="0.3">
      <c r="A228"/>
      <c r="B228"/>
      <c r="C228"/>
      <c r="D228"/>
      <c r="E228"/>
      <c r="F228"/>
      <c r="G228"/>
      <c r="H228"/>
      <c r="I228"/>
      <c r="J228"/>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MN228"/>
    </row>
    <row r="229" spans="1:352" s="485" customFormat="1" x14ac:dyDescent="0.3">
      <c r="A229"/>
      <c r="B229"/>
      <c r="C229"/>
      <c r="D229"/>
      <c r="E229"/>
      <c r="F229"/>
      <c r="G229"/>
      <c r="H229"/>
      <c r="I229"/>
      <c r="J229"/>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MN229"/>
    </row>
    <row r="230" spans="1:352" s="485" customFormat="1" x14ac:dyDescent="0.3">
      <c r="A230"/>
      <c r="B230"/>
      <c r="C230"/>
      <c r="D230"/>
      <c r="E230"/>
      <c r="F230"/>
      <c r="G230"/>
      <c r="H230"/>
      <c r="I230"/>
      <c r="J2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MN230"/>
    </row>
    <row r="231" spans="1:352" s="485" customFormat="1" x14ac:dyDescent="0.3">
      <c r="A231"/>
      <c r="B231"/>
      <c r="C231"/>
      <c r="D231"/>
      <c r="E231"/>
      <c r="F231"/>
      <c r="G231"/>
      <c r="H231"/>
      <c r="I231"/>
      <c r="J231"/>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MN231"/>
    </row>
    <row r="232" spans="1:352" s="485" customFormat="1" x14ac:dyDescent="0.3">
      <c r="A232"/>
      <c r="B232"/>
      <c r="C232"/>
      <c r="D232"/>
      <c r="E232"/>
      <c r="F232"/>
      <c r="G232"/>
      <c r="H232"/>
      <c r="I232"/>
      <c r="J232"/>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MN232"/>
    </row>
    <row r="233" spans="1:352" s="485" customFormat="1" x14ac:dyDescent="0.3">
      <c r="A233"/>
      <c r="B233"/>
      <c r="C233"/>
      <c r="D233"/>
      <c r="E233"/>
      <c r="F233"/>
      <c r="G233"/>
      <c r="H233"/>
      <c r="I233"/>
      <c r="J233"/>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MN233"/>
    </row>
    <row r="234" spans="1:352" s="485" customFormat="1" x14ac:dyDescent="0.3">
      <c r="A234"/>
      <c r="B234"/>
      <c r="C234"/>
      <c r="D234"/>
      <c r="E234"/>
      <c r="F234"/>
      <c r="G234"/>
      <c r="H234"/>
      <c r="I234"/>
      <c r="J234"/>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MN234"/>
    </row>
    <row r="235" spans="1:352" s="485" customFormat="1" x14ac:dyDescent="0.3">
      <c r="A235"/>
      <c r="B235"/>
      <c r="C235"/>
      <c r="D235"/>
      <c r="E235"/>
      <c r="F235"/>
      <c r="G235"/>
      <c r="H235"/>
      <c r="I235"/>
      <c r="J235"/>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MN235"/>
    </row>
    <row r="236" spans="1:352" s="485" customFormat="1" x14ac:dyDescent="0.3">
      <c r="A236"/>
      <c r="B236"/>
      <c r="C236"/>
      <c r="D236"/>
      <c r="E236"/>
      <c r="F236"/>
      <c r="G236"/>
      <c r="H236"/>
      <c r="I236"/>
      <c r="J236"/>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MN236"/>
    </row>
    <row r="237" spans="1:352" s="485" customFormat="1" x14ac:dyDescent="0.3">
      <c r="A237"/>
      <c r="B237"/>
      <c r="C237"/>
      <c r="D237"/>
      <c r="E237"/>
      <c r="F237"/>
      <c r="G237"/>
      <c r="H237"/>
      <c r="I237"/>
      <c r="J237"/>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MN237"/>
    </row>
    <row r="238" spans="1:352" s="485" customFormat="1" x14ac:dyDescent="0.3">
      <c r="A238"/>
      <c r="B238"/>
      <c r="C238"/>
      <c r="D238"/>
      <c r="E238"/>
      <c r="F238"/>
      <c r="G238"/>
      <c r="H238"/>
      <c r="I238"/>
      <c r="J238"/>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MN238"/>
    </row>
    <row r="239" spans="1:352" s="485" customFormat="1" x14ac:dyDescent="0.3">
      <c r="A239"/>
      <c r="B239"/>
      <c r="C239"/>
      <c r="D239"/>
      <c r="E239"/>
      <c r="F239"/>
      <c r="G239"/>
      <c r="H239"/>
      <c r="I239"/>
      <c r="J239"/>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MN239"/>
    </row>
    <row r="240" spans="1:352" s="485" customFormat="1" x14ac:dyDescent="0.3">
      <c r="A240"/>
      <c r="B240"/>
      <c r="C240"/>
      <c r="D240"/>
      <c r="E240"/>
      <c r="F240"/>
      <c r="G240"/>
      <c r="H240"/>
      <c r="I240"/>
      <c r="J24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MN240"/>
    </row>
    <row r="241" spans="1:352" s="485" customFormat="1" x14ac:dyDescent="0.3">
      <c r="A241"/>
      <c r="B241"/>
      <c r="C241"/>
      <c r="D241"/>
      <c r="E241"/>
      <c r="F241"/>
      <c r="G241"/>
      <c r="H241"/>
      <c r="I241"/>
      <c r="J241"/>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MN241"/>
    </row>
    <row r="242" spans="1:352" s="485" customFormat="1" x14ac:dyDescent="0.3">
      <c r="A242"/>
      <c r="B242"/>
      <c r="C242"/>
      <c r="D242"/>
      <c r="E242"/>
      <c r="F242"/>
      <c r="G242"/>
      <c r="H242"/>
      <c r="I242"/>
      <c r="J242"/>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MN242"/>
    </row>
    <row r="243" spans="1:352" s="485" customFormat="1" x14ac:dyDescent="0.3">
      <c r="A243"/>
      <c r="B243"/>
      <c r="C243"/>
      <c r="D243"/>
      <c r="E243"/>
      <c r="F243"/>
      <c r="G243"/>
      <c r="H243"/>
      <c r="I243"/>
      <c r="J243"/>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MN243"/>
    </row>
    <row r="244" spans="1:352" s="485" customFormat="1" x14ac:dyDescent="0.3">
      <c r="A244"/>
      <c r="B244"/>
      <c r="C244"/>
      <c r="D244"/>
      <c r="E244"/>
      <c r="F244"/>
      <c r="G244"/>
      <c r="H244"/>
      <c r="I244"/>
      <c r="J244"/>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MN244"/>
    </row>
    <row r="245" spans="1:352" s="485" customFormat="1" x14ac:dyDescent="0.3">
      <c r="A245"/>
      <c r="B245"/>
      <c r="C245"/>
      <c r="D245"/>
      <c r="E245"/>
      <c r="F245"/>
      <c r="G245"/>
      <c r="H245"/>
      <c r="I245"/>
      <c r="J245"/>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MN245"/>
    </row>
    <row r="246" spans="1:352" s="485" customFormat="1" x14ac:dyDescent="0.3">
      <c r="A246"/>
      <c r="B246"/>
      <c r="C246"/>
      <c r="D246"/>
      <c r="E246"/>
      <c r="F246"/>
      <c r="G246"/>
      <c r="H246"/>
      <c r="I246"/>
      <c r="J246"/>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MN246"/>
    </row>
    <row r="247" spans="1:352" s="485" customFormat="1" x14ac:dyDescent="0.3">
      <c r="A247"/>
      <c r="B247"/>
      <c r="C247"/>
      <c r="D247"/>
      <c r="E247"/>
      <c r="F247"/>
      <c r="G247"/>
      <c r="H247"/>
      <c r="I247"/>
      <c r="J247"/>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MN247"/>
    </row>
    <row r="248" spans="1:352" s="485" customFormat="1" x14ac:dyDescent="0.3">
      <c r="A248"/>
      <c r="B248"/>
      <c r="C248"/>
      <c r="D248"/>
      <c r="E248"/>
      <c r="F248"/>
      <c r="G248"/>
      <c r="H248"/>
      <c r="I248"/>
      <c r="J248"/>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MN248"/>
    </row>
    <row r="249" spans="1:352" s="485" customFormat="1" x14ac:dyDescent="0.3">
      <c r="A249"/>
      <c r="B249"/>
      <c r="C249"/>
      <c r="D249"/>
      <c r="E249"/>
      <c r="F249"/>
      <c r="G249"/>
      <c r="H249"/>
      <c r="I249"/>
      <c r="J249"/>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MN249"/>
    </row>
    <row r="250" spans="1:352" s="485" customFormat="1" x14ac:dyDescent="0.3">
      <c r="A250"/>
      <c r="B250"/>
      <c r="C250"/>
      <c r="D250"/>
      <c r="E250"/>
      <c r="F250"/>
      <c r="G250"/>
      <c r="H250"/>
      <c r="I250"/>
      <c r="J25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MN250"/>
    </row>
    <row r="251" spans="1:352" s="485" customFormat="1" x14ac:dyDescent="0.3">
      <c r="A251"/>
      <c r="B251"/>
      <c r="C251"/>
      <c r="D251"/>
      <c r="E251"/>
      <c r="F251"/>
      <c r="G251"/>
      <c r="H251"/>
      <c r="I251"/>
      <c r="J251"/>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MN251"/>
    </row>
    <row r="252" spans="1:352" s="485" customFormat="1" x14ac:dyDescent="0.3">
      <c r="A252"/>
      <c r="B252"/>
      <c r="C252"/>
      <c r="D252"/>
      <c r="E252"/>
      <c r="F252"/>
      <c r="G252"/>
      <c r="H252"/>
      <c r="I252"/>
      <c r="J252"/>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MN252"/>
    </row>
    <row r="253" spans="1:352" s="485" customFormat="1" x14ac:dyDescent="0.3">
      <c r="A253"/>
      <c r="B253"/>
      <c r="C253"/>
      <c r="D253"/>
      <c r="E253"/>
      <c r="F253"/>
      <c r="G253"/>
      <c r="H253"/>
      <c r="I253"/>
      <c r="J253"/>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MN253"/>
    </row>
    <row r="254" spans="1:352" s="485" customFormat="1" x14ac:dyDescent="0.3">
      <c r="A254"/>
      <c r="B254"/>
      <c r="C254"/>
      <c r="D254"/>
      <c r="E254"/>
      <c r="F254"/>
      <c r="G254"/>
      <c r="H254"/>
      <c r="I254"/>
      <c r="J254"/>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MN254"/>
    </row>
    <row r="255" spans="1:352" s="485" customFormat="1" x14ac:dyDescent="0.3">
      <c r="A255"/>
      <c r="B255"/>
      <c r="C255"/>
      <c r="D255"/>
      <c r="E255"/>
      <c r="F255"/>
      <c r="G255"/>
      <c r="H255"/>
      <c r="I255"/>
      <c r="J255"/>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MN255"/>
    </row>
    <row r="256" spans="1:352" s="485" customFormat="1" x14ac:dyDescent="0.3">
      <c r="A256"/>
      <c r="B256"/>
      <c r="C256"/>
      <c r="D256"/>
      <c r="E256"/>
      <c r="F256"/>
      <c r="G256"/>
      <c r="H256"/>
      <c r="I256"/>
      <c r="J256"/>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MN256"/>
    </row>
    <row r="257" spans="1:352" s="485" customFormat="1" x14ac:dyDescent="0.3">
      <c r="A257"/>
      <c r="B257"/>
      <c r="C257"/>
      <c r="D257"/>
      <c r="E257"/>
      <c r="F257"/>
      <c r="G257"/>
      <c r="H257"/>
      <c r="I257"/>
      <c r="J257"/>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MN257"/>
    </row>
    <row r="258" spans="1:352" s="485" customFormat="1" x14ac:dyDescent="0.3">
      <c r="A258"/>
      <c r="B258"/>
      <c r="C258"/>
      <c r="D258"/>
      <c r="E258"/>
      <c r="F258"/>
      <c r="G258"/>
      <c r="H258"/>
      <c r="I258"/>
      <c r="J258"/>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MN258"/>
    </row>
    <row r="259" spans="1:352" s="485" customFormat="1" x14ac:dyDescent="0.3">
      <c r="A259"/>
      <c r="B259"/>
      <c r="C259"/>
      <c r="D259"/>
      <c r="E259"/>
      <c r="F259"/>
      <c r="G259"/>
      <c r="H259"/>
      <c r="I259"/>
      <c r="J259"/>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MN259"/>
    </row>
    <row r="260" spans="1:352" s="485" customFormat="1" x14ac:dyDescent="0.3">
      <c r="A260"/>
      <c r="B260"/>
      <c r="C260"/>
      <c r="D260"/>
      <c r="E260"/>
      <c r="F260"/>
      <c r="G260"/>
      <c r="H260"/>
      <c r="I260"/>
      <c r="J26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MN260"/>
    </row>
    <row r="261" spans="1:352" s="485" customFormat="1" x14ac:dyDescent="0.3">
      <c r="A261"/>
      <c r="B261"/>
      <c r="C261"/>
      <c r="D261"/>
      <c r="E261"/>
      <c r="F261"/>
      <c r="G261"/>
      <c r="H261"/>
      <c r="I261"/>
      <c r="J261"/>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MN261"/>
    </row>
    <row r="262" spans="1:352" s="485" customFormat="1" x14ac:dyDescent="0.3">
      <c r="A262"/>
      <c r="B262"/>
      <c r="C262"/>
      <c r="D262"/>
      <c r="E262"/>
      <c r="F262"/>
      <c r="G262"/>
      <c r="H262"/>
      <c r="I262"/>
      <c r="J262"/>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MN262"/>
    </row>
    <row r="263" spans="1:352" s="485" customFormat="1" x14ac:dyDescent="0.3">
      <c r="A263"/>
      <c r="B263"/>
      <c r="C263"/>
      <c r="D263"/>
      <c r="E263"/>
      <c r="F263"/>
      <c r="G263"/>
      <c r="H263"/>
      <c r="I263"/>
      <c r="J263"/>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MN263"/>
    </row>
    <row r="264" spans="1:352" s="485" customFormat="1" x14ac:dyDescent="0.3">
      <c r="A264"/>
      <c r="B264"/>
      <c r="C264"/>
      <c r="D264"/>
      <c r="E264"/>
      <c r="F264"/>
      <c r="G264"/>
      <c r="H264"/>
      <c r="I264"/>
      <c r="J264"/>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MN264"/>
    </row>
    <row r="265" spans="1:352" s="485" customFormat="1" x14ac:dyDescent="0.3">
      <c r="A265"/>
      <c r="B265"/>
      <c r="C265"/>
      <c r="D265"/>
      <c r="E265"/>
      <c r="F265"/>
      <c r="G265"/>
      <c r="H265"/>
      <c r="I265"/>
      <c r="J265"/>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MN265"/>
    </row>
    <row r="266" spans="1:352" s="485" customFormat="1" x14ac:dyDescent="0.3">
      <c r="A266"/>
      <c r="B266"/>
      <c r="C266"/>
      <c r="D266"/>
      <c r="E266"/>
      <c r="F266"/>
      <c r="G266"/>
      <c r="H266"/>
      <c r="I266"/>
      <c r="J266"/>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MN266"/>
    </row>
    <row r="267" spans="1:352" s="485" customFormat="1" x14ac:dyDescent="0.3">
      <c r="A267"/>
      <c r="B267"/>
      <c r="C267"/>
      <c r="D267"/>
      <c r="E267"/>
      <c r="F267"/>
      <c r="G267"/>
      <c r="H267"/>
      <c r="I267"/>
      <c r="J267"/>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MN267"/>
    </row>
    <row r="268" spans="1:352" s="485" customFormat="1" x14ac:dyDescent="0.3">
      <c r="A268"/>
      <c r="B268"/>
      <c r="C268"/>
      <c r="D268"/>
      <c r="E268"/>
      <c r="F268"/>
      <c r="G268"/>
      <c r="H268"/>
      <c r="I268"/>
      <c r="J268"/>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MN268"/>
    </row>
    <row r="269" spans="1:352" s="485" customFormat="1" x14ac:dyDescent="0.3">
      <c r="A269"/>
      <c r="B269"/>
      <c r="C269"/>
      <c r="D269"/>
      <c r="E269"/>
      <c r="F269"/>
      <c r="G269"/>
      <c r="H269"/>
      <c r="I269"/>
      <c r="J269"/>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MN269"/>
    </row>
    <row r="270" spans="1:352" s="485" customFormat="1" x14ac:dyDescent="0.3">
      <c r="A270"/>
      <c r="B270"/>
      <c r="C270"/>
      <c r="D270"/>
      <c r="E270"/>
      <c r="F270"/>
      <c r="G270"/>
      <c r="H270"/>
      <c r="I270"/>
      <c r="J27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MN270"/>
    </row>
    <row r="271" spans="1:352" s="485" customFormat="1" x14ac:dyDescent="0.3">
      <c r="A271"/>
      <c r="B271"/>
      <c r="C271"/>
      <c r="D271"/>
      <c r="E271"/>
      <c r="F271"/>
      <c r="G271"/>
      <c r="H271"/>
      <c r="I271"/>
      <c r="J271"/>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MN271"/>
    </row>
    <row r="272" spans="1:352" s="485" customFormat="1" x14ac:dyDescent="0.3">
      <c r="A272"/>
      <c r="B272"/>
      <c r="C272"/>
      <c r="D272"/>
      <c r="E272"/>
      <c r="F272"/>
      <c r="G272"/>
      <c r="H272"/>
      <c r="I272"/>
      <c r="J272"/>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MN272"/>
    </row>
    <row r="273" spans="1:352" s="485" customFormat="1" x14ac:dyDescent="0.3">
      <c r="A273"/>
      <c r="B273"/>
      <c r="C273"/>
      <c r="D273"/>
      <c r="E273"/>
      <c r="F273"/>
      <c r="G273"/>
      <c r="H273"/>
      <c r="I273"/>
      <c r="J273"/>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MN273"/>
    </row>
    <row r="274" spans="1:352" s="485" customFormat="1" x14ac:dyDescent="0.3">
      <c r="A274"/>
      <c r="B274"/>
      <c r="C274"/>
      <c r="D274"/>
      <c r="E274"/>
      <c r="F274"/>
      <c r="G274"/>
      <c r="H274"/>
      <c r="I274"/>
      <c r="J274"/>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MN274"/>
    </row>
    <row r="275" spans="1:352" s="485" customFormat="1" x14ac:dyDescent="0.3">
      <c r="A275"/>
      <c r="B275"/>
      <c r="C275"/>
      <c r="D275"/>
      <c r="E275"/>
      <c r="F275"/>
      <c r="G275"/>
      <c r="H275"/>
      <c r="I275"/>
      <c r="J275"/>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MN275"/>
    </row>
    <row r="276" spans="1:352" s="485" customFormat="1" x14ac:dyDescent="0.3">
      <c r="A276"/>
      <c r="B276"/>
      <c r="C276"/>
      <c r="D276"/>
      <c r="E276"/>
      <c r="F276"/>
      <c r="G276"/>
      <c r="H276"/>
      <c r="I276"/>
      <c r="J276"/>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MN276"/>
    </row>
    <row r="277" spans="1:352" s="485" customFormat="1" x14ac:dyDescent="0.3">
      <c r="A277"/>
      <c r="B277"/>
      <c r="C277"/>
      <c r="D277"/>
      <c r="E277"/>
      <c r="F277"/>
      <c r="G277"/>
      <c r="H277"/>
      <c r="I277"/>
      <c r="J277"/>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MN277"/>
    </row>
    <row r="278" spans="1:352" s="485" customFormat="1" x14ac:dyDescent="0.3">
      <c r="A278"/>
      <c r="B278"/>
      <c r="C278"/>
      <c r="D278"/>
      <c r="E278"/>
      <c r="F278"/>
      <c r="G278"/>
      <c r="H278"/>
      <c r="I278"/>
      <c r="J278"/>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MN278"/>
    </row>
    <row r="279" spans="1:352" s="485" customFormat="1" x14ac:dyDescent="0.3">
      <c r="A279"/>
      <c r="B279"/>
      <c r="C279"/>
      <c r="D279"/>
      <c r="E279"/>
      <c r="F279"/>
      <c r="G279"/>
      <c r="H279"/>
      <c r="I279"/>
      <c r="J279"/>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MN279"/>
    </row>
    <row r="280" spans="1:352" s="485" customFormat="1" x14ac:dyDescent="0.3">
      <c r="A280"/>
      <c r="B280"/>
      <c r="C280"/>
      <c r="D280"/>
      <c r="E280"/>
      <c r="F280"/>
      <c r="G280"/>
      <c r="H280"/>
      <c r="I280"/>
      <c r="J28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MN280"/>
    </row>
    <row r="281" spans="1:352" s="485" customFormat="1" x14ac:dyDescent="0.3">
      <c r="A281"/>
      <c r="B281"/>
      <c r="C281"/>
      <c r="D281"/>
      <c r="E281"/>
      <c r="F281"/>
      <c r="G281"/>
      <c r="H281"/>
      <c r="I281"/>
      <c r="J281"/>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MN281"/>
    </row>
    <row r="282" spans="1:352" s="485" customFormat="1" x14ac:dyDescent="0.3">
      <c r="A282"/>
      <c r="B282"/>
      <c r="C282"/>
      <c r="D282"/>
      <c r="E282"/>
      <c r="F282"/>
      <c r="G282"/>
      <c r="H282"/>
      <c r="I282"/>
      <c r="J282"/>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MN282"/>
    </row>
    <row r="283" spans="1:352" s="485" customFormat="1" x14ac:dyDescent="0.3">
      <c r="A283"/>
      <c r="B283"/>
      <c r="C283"/>
      <c r="D283"/>
      <c r="E283"/>
      <c r="F283"/>
      <c r="G283"/>
      <c r="H283"/>
      <c r="I283"/>
      <c r="J283"/>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MN283"/>
    </row>
    <row r="284" spans="1:352" s="485" customFormat="1" x14ac:dyDescent="0.3">
      <c r="A284"/>
      <c r="B284"/>
      <c r="C284"/>
      <c r="D284"/>
      <c r="E284"/>
      <c r="F284"/>
      <c r="G284"/>
      <c r="H284"/>
      <c r="I284"/>
      <c r="J284"/>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MN284"/>
    </row>
    <row r="285" spans="1:352" s="485" customFormat="1" x14ac:dyDescent="0.3">
      <c r="A285"/>
      <c r="B285"/>
      <c r="C285"/>
      <c r="D285"/>
      <c r="E285"/>
      <c r="F285"/>
      <c r="G285"/>
      <c r="H285"/>
      <c r="I285"/>
      <c r="J285"/>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MN285"/>
    </row>
    <row r="286" spans="1:352" s="485" customFormat="1" x14ac:dyDescent="0.3">
      <c r="A286"/>
      <c r="B286"/>
      <c r="C286"/>
      <c r="D286"/>
      <c r="E286"/>
      <c r="F286"/>
      <c r="G286"/>
      <c r="H286"/>
      <c r="I286"/>
      <c r="J286"/>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MN286"/>
    </row>
    <row r="287" spans="1:352" s="485" customFormat="1" x14ac:dyDescent="0.3">
      <c r="A287"/>
      <c r="B287"/>
      <c r="C287"/>
      <c r="D287"/>
      <c r="E287"/>
      <c r="F287"/>
      <c r="G287"/>
      <c r="H287"/>
      <c r="I287"/>
      <c r="J287"/>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MN287"/>
    </row>
    <row r="288" spans="1:352" s="485" customFormat="1" x14ac:dyDescent="0.3">
      <c r="A288"/>
      <c r="B288"/>
      <c r="C288"/>
      <c r="D288"/>
      <c r="E288"/>
      <c r="F288"/>
      <c r="G288"/>
      <c r="H288"/>
      <c r="I288"/>
      <c r="J288"/>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MN288"/>
    </row>
    <row r="289" spans="1:352" s="485" customFormat="1" x14ac:dyDescent="0.3">
      <c r="A289"/>
      <c r="B289"/>
      <c r="C289"/>
      <c r="D289"/>
      <c r="E289"/>
      <c r="F289"/>
      <c r="G289"/>
      <c r="H289"/>
      <c r="I289"/>
      <c r="J289"/>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MN289"/>
    </row>
    <row r="290" spans="1:352" s="485" customFormat="1" x14ac:dyDescent="0.3">
      <c r="A290"/>
      <c r="B290"/>
      <c r="C290"/>
      <c r="D290"/>
      <c r="E290"/>
      <c r="F290"/>
      <c r="G290"/>
      <c r="H290"/>
      <c r="I290"/>
      <c r="J29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MN290"/>
    </row>
    <row r="291" spans="1:352" s="485" customFormat="1" x14ac:dyDescent="0.3">
      <c r="A291"/>
      <c r="B291"/>
      <c r="C291"/>
      <c r="D291"/>
      <c r="E291"/>
      <c r="F291"/>
      <c r="G291"/>
      <c r="H291"/>
      <c r="I291"/>
      <c r="J291"/>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MN291"/>
    </row>
    <row r="292" spans="1:352" s="485" customFormat="1" x14ac:dyDescent="0.3">
      <c r="A292"/>
      <c r="B292"/>
      <c r="C292"/>
      <c r="D292"/>
      <c r="E292"/>
      <c r="F292"/>
      <c r="G292"/>
      <c r="H292"/>
      <c r="I292"/>
      <c r="J292"/>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MN292"/>
    </row>
    <row r="293" spans="1:352" s="485" customFormat="1" x14ac:dyDescent="0.3">
      <c r="A293"/>
      <c r="B293"/>
      <c r="C293"/>
      <c r="D293"/>
      <c r="E293"/>
      <c r="F293"/>
      <c r="G293"/>
      <c r="H293"/>
      <c r="I293"/>
      <c r="J293"/>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MN293"/>
    </row>
    <row r="294" spans="1:352" s="485" customFormat="1" x14ac:dyDescent="0.3">
      <c r="A294"/>
      <c r="B294"/>
      <c r="C294"/>
      <c r="D294"/>
      <c r="E294"/>
      <c r="F294"/>
      <c r="G294"/>
      <c r="H294"/>
      <c r="I294"/>
      <c r="J294"/>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MN294"/>
    </row>
    <row r="295" spans="1:352" s="485" customFormat="1" x14ac:dyDescent="0.3">
      <c r="A295"/>
      <c r="B295"/>
      <c r="C295"/>
      <c r="D295"/>
      <c r="E295"/>
      <c r="F295"/>
      <c r="G295"/>
      <c r="H295"/>
      <c r="I295"/>
      <c r="J295"/>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MN295"/>
    </row>
    <row r="296" spans="1:352" s="485" customFormat="1" x14ac:dyDescent="0.3">
      <c r="A296"/>
      <c r="B296"/>
      <c r="C296"/>
      <c r="D296"/>
      <c r="E296"/>
      <c r="F296"/>
      <c r="G296"/>
      <c r="H296"/>
      <c r="I296"/>
      <c r="J296"/>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MN296"/>
    </row>
    <row r="297" spans="1:352" s="485" customFormat="1" x14ac:dyDescent="0.3">
      <c r="A297"/>
      <c r="B297"/>
      <c r="C297"/>
      <c r="D297"/>
      <c r="E297"/>
      <c r="F297"/>
      <c r="G297"/>
      <c r="H297"/>
      <c r="I297"/>
      <c r="J297"/>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MN297"/>
    </row>
    <row r="298" spans="1:352" s="485" customFormat="1" x14ac:dyDescent="0.3">
      <c r="A298"/>
      <c r="B298"/>
      <c r="C298"/>
      <c r="D298"/>
      <c r="E298"/>
      <c r="F298"/>
      <c r="G298"/>
      <c r="H298"/>
      <c r="I298"/>
      <c r="J298"/>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MN298"/>
    </row>
    <row r="299" spans="1:352" s="485" customFormat="1" x14ac:dyDescent="0.3">
      <c r="A299"/>
      <c r="B299"/>
      <c r="C299"/>
      <c r="D299"/>
      <c r="E299"/>
      <c r="F299"/>
      <c r="G299"/>
      <c r="H299"/>
      <c r="I299"/>
      <c r="J299"/>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MN299"/>
    </row>
    <row r="300" spans="1:352" s="485" customFormat="1" x14ac:dyDescent="0.3">
      <c r="A300"/>
      <c r="B300"/>
      <c r="C300"/>
      <c r="D300"/>
      <c r="E300"/>
      <c r="F300"/>
      <c r="G300"/>
      <c r="H300"/>
      <c r="I300"/>
      <c r="J30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MN300"/>
    </row>
    <row r="301" spans="1:352" s="485" customFormat="1" x14ac:dyDescent="0.3">
      <c r="A301"/>
      <c r="B301"/>
      <c r="C301"/>
      <c r="D301"/>
      <c r="E301"/>
      <c r="F301"/>
      <c r="G301"/>
      <c r="H301"/>
      <c r="I301"/>
      <c r="J301"/>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MN301"/>
    </row>
    <row r="302" spans="1:352" s="485" customFormat="1" x14ac:dyDescent="0.3">
      <c r="A302"/>
      <c r="B302"/>
      <c r="C302"/>
      <c r="D302"/>
      <c r="E302"/>
      <c r="F302"/>
      <c r="G302"/>
      <c r="H302"/>
      <c r="I302"/>
      <c r="J302"/>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MN302"/>
    </row>
    <row r="303" spans="1:352" s="485" customFormat="1" x14ac:dyDescent="0.3">
      <c r="A303"/>
      <c r="B303"/>
      <c r="C303"/>
      <c r="D303"/>
      <c r="E303"/>
      <c r="F303"/>
      <c r="G303"/>
      <c r="H303"/>
      <c r="I303"/>
      <c r="J303"/>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MN303"/>
    </row>
    <row r="304" spans="1:352" s="485" customFormat="1" x14ac:dyDescent="0.3">
      <c r="A304"/>
      <c r="B304"/>
      <c r="C304"/>
      <c r="D304"/>
      <c r="E304"/>
      <c r="F304"/>
      <c r="G304"/>
      <c r="H304"/>
      <c r="I304"/>
      <c r="J304"/>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MN304"/>
    </row>
    <row r="305" spans="1:352" s="485" customFormat="1" x14ac:dyDescent="0.3">
      <c r="A305"/>
      <c r="B305"/>
      <c r="C305"/>
      <c r="D305"/>
      <c r="E305"/>
      <c r="F305"/>
      <c r="G305"/>
      <c r="H305"/>
      <c r="I305"/>
      <c r="J305"/>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MN305"/>
    </row>
    <row r="306" spans="1:352" s="485" customFormat="1" x14ac:dyDescent="0.3">
      <c r="A306"/>
      <c r="B306"/>
      <c r="C306"/>
      <c r="D306"/>
      <c r="E306"/>
      <c r="F306"/>
      <c r="G306"/>
      <c r="H306"/>
      <c r="I306"/>
      <c r="J306"/>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MN306"/>
    </row>
    <row r="307" spans="1:352" s="485" customFormat="1" x14ac:dyDescent="0.3">
      <c r="A307"/>
      <c r="B307"/>
      <c r="C307"/>
      <c r="D307"/>
      <c r="E307"/>
      <c r="F307"/>
      <c r="G307"/>
      <c r="H307"/>
      <c r="I307"/>
      <c r="J307"/>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MN307"/>
    </row>
    <row r="308" spans="1:352" s="485" customFormat="1" x14ac:dyDescent="0.3">
      <c r="A308"/>
      <c r="B308"/>
      <c r="C308"/>
      <c r="D308"/>
      <c r="E308"/>
      <c r="F308"/>
      <c r="G308"/>
      <c r="H308"/>
      <c r="I308"/>
      <c r="J308"/>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MN308"/>
    </row>
    <row r="309" spans="1:352" s="485" customFormat="1" x14ac:dyDescent="0.3">
      <c r="A309"/>
      <c r="B309"/>
      <c r="C309"/>
      <c r="D309"/>
      <c r="E309"/>
      <c r="F309"/>
      <c r="G309"/>
      <c r="H309"/>
      <c r="I309"/>
      <c r="J309"/>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MN309"/>
    </row>
    <row r="310" spans="1:352" s="485" customFormat="1" x14ac:dyDescent="0.3">
      <c r="A310"/>
      <c r="B310"/>
      <c r="C310"/>
      <c r="D310"/>
      <c r="E310"/>
      <c r="F310"/>
      <c r="G310"/>
      <c r="H310"/>
      <c r="I310"/>
      <c r="J31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MN310"/>
    </row>
    <row r="311" spans="1:352" s="485" customFormat="1" x14ac:dyDescent="0.3">
      <c r="A311"/>
      <c r="B311"/>
      <c r="C311"/>
      <c r="D311"/>
      <c r="E311"/>
      <c r="F311"/>
      <c r="G311"/>
      <c r="H311"/>
      <c r="I311"/>
      <c r="J311"/>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MN311"/>
    </row>
    <row r="312" spans="1:352" s="485" customFormat="1" x14ac:dyDescent="0.3">
      <c r="A312"/>
      <c r="B312"/>
      <c r="C312"/>
      <c r="D312"/>
      <c r="E312"/>
      <c r="F312"/>
      <c r="G312"/>
      <c r="H312"/>
      <c r="I312"/>
      <c r="J312"/>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MN312"/>
    </row>
    <row r="313" spans="1:352" s="485" customFormat="1" x14ac:dyDescent="0.3">
      <c r="A313"/>
      <c r="B313"/>
      <c r="C313"/>
      <c r="D313"/>
      <c r="E313"/>
      <c r="F313"/>
      <c r="G313"/>
      <c r="H313"/>
      <c r="I313"/>
      <c r="J313"/>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MN313"/>
    </row>
    <row r="314" spans="1:352" s="485" customFormat="1" x14ac:dyDescent="0.3">
      <c r="A314"/>
      <c r="B314"/>
      <c r="C314"/>
      <c r="D314"/>
      <c r="E314"/>
      <c r="F314"/>
      <c r="G314"/>
      <c r="H314"/>
      <c r="I314"/>
      <c r="J314"/>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MN314"/>
    </row>
    <row r="315" spans="1:352" s="485" customFormat="1" x14ac:dyDescent="0.3">
      <c r="A315"/>
      <c r="B315"/>
      <c r="C315"/>
      <c r="D315"/>
      <c r="E315"/>
      <c r="F315"/>
      <c r="G315"/>
      <c r="H315"/>
      <c r="I315"/>
      <c r="J315"/>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MN315"/>
    </row>
    <row r="316" spans="1:352" s="485" customFormat="1" x14ac:dyDescent="0.3">
      <c r="A316"/>
      <c r="B316"/>
      <c r="C316"/>
      <c r="D316"/>
      <c r="E316"/>
      <c r="F316"/>
      <c r="G316"/>
      <c r="H316"/>
      <c r="I316"/>
      <c r="J316"/>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MN316"/>
    </row>
    <row r="317" spans="1:352" s="485" customFormat="1" x14ac:dyDescent="0.3">
      <c r="A317"/>
      <c r="B317"/>
      <c r="C317"/>
      <c r="D317"/>
      <c r="E317"/>
      <c r="F317"/>
      <c r="G317"/>
      <c r="H317"/>
      <c r="I317"/>
      <c r="J317"/>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MN317"/>
    </row>
    <row r="318" spans="1:352" s="485" customFormat="1" x14ac:dyDescent="0.3">
      <c r="A318"/>
      <c r="B318"/>
      <c r="C318"/>
      <c r="D318"/>
      <c r="E318"/>
      <c r="F318"/>
      <c r="G318"/>
      <c r="H318"/>
      <c r="I318"/>
      <c r="J318"/>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MN318"/>
    </row>
    <row r="319" spans="1:352" s="485" customFormat="1" x14ac:dyDescent="0.3">
      <c r="A319"/>
      <c r="B319"/>
      <c r="C319"/>
      <c r="D319"/>
      <c r="E319"/>
      <c r="F319"/>
      <c r="G319"/>
      <c r="H319"/>
      <c r="I319"/>
      <c r="J319"/>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MN319"/>
    </row>
    <row r="320" spans="1:352" s="485" customFormat="1" x14ac:dyDescent="0.3">
      <c r="A320"/>
      <c r="B320"/>
      <c r="C320"/>
      <c r="D320"/>
      <c r="E320"/>
      <c r="F320"/>
      <c r="G320"/>
      <c r="H320"/>
      <c r="I320"/>
      <c r="J32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MN320"/>
    </row>
    <row r="321" spans="1:352" s="485" customFormat="1" x14ac:dyDescent="0.3">
      <c r="A321"/>
      <c r="B321"/>
      <c r="C321"/>
      <c r="D321"/>
      <c r="E321"/>
      <c r="F321"/>
      <c r="G321"/>
      <c r="H321"/>
      <c r="I321"/>
      <c r="J321"/>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MN321"/>
    </row>
    <row r="322" spans="1:352" s="485" customFormat="1" x14ac:dyDescent="0.3">
      <c r="A322"/>
      <c r="B322"/>
      <c r="C322"/>
      <c r="D322"/>
      <c r="E322"/>
      <c r="F322"/>
      <c r="G322"/>
      <c r="H322"/>
      <c r="I322"/>
      <c r="J322"/>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MN322"/>
    </row>
    <row r="323" spans="1:352" s="485" customFormat="1" x14ac:dyDescent="0.3">
      <c r="A323"/>
      <c r="B323"/>
      <c r="C323"/>
      <c r="D323"/>
      <c r="E323"/>
      <c r="F323"/>
      <c r="G323"/>
      <c r="H323"/>
      <c r="I323"/>
      <c r="J323"/>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MN323"/>
    </row>
    <row r="324" spans="1:352" s="485" customFormat="1" x14ac:dyDescent="0.3">
      <c r="A324"/>
      <c r="B324"/>
      <c r="C324"/>
      <c r="D324"/>
      <c r="E324"/>
      <c r="F324"/>
      <c r="G324"/>
      <c r="H324"/>
      <c r="I324"/>
      <c r="J324"/>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MN324"/>
    </row>
    <row r="325" spans="1:352" s="485" customFormat="1" x14ac:dyDescent="0.3">
      <c r="A325"/>
      <c r="B325"/>
      <c r="C325"/>
      <c r="D325"/>
      <c r="E325"/>
      <c r="F325"/>
      <c r="G325"/>
      <c r="H325"/>
      <c r="I325"/>
      <c r="J325"/>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MN325"/>
    </row>
    <row r="326" spans="1:352" s="485" customFormat="1" x14ac:dyDescent="0.3">
      <c r="A326"/>
      <c r="B326"/>
      <c r="C326"/>
      <c r="D326"/>
      <c r="E326"/>
      <c r="F326"/>
      <c r="G326"/>
      <c r="H326"/>
      <c r="I326"/>
      <c r="J326"/>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MN326"/>
    </row>
    <row r="327" spans="1:352" s="485" customFormat="1" x14ac:dyDescent="0.3">
      <c r="A327"/>
      <c r="B327"/>
      <c r="C327"/>
      <c r="D327"/>
      <c r="E327"/>
      <c r="F327"/>
      <c r="G327"/>
      <c r="H327"/>
      <c r="I327"/>
      <c r="J327"/>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MN327"/>
    </row>
    <row r="328" spans="1:352" s="485" customFormat="1" x14ac:dyDescent="0.3">
      <c r="A328"/>
      <c r="B328"/>
      <c r="C328"/>
      <c r="D328"/>
      <c r="E328"/>
      <c r="F328"/>
      <c r="G328"/>
      <c r="H328"/>
      <c r="I328"/>
      <c r="J328"/>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MN328"/>
    </row>
    <row r="329" spans="1:352" s="485" customFormat="1" x14ac:dyDescent="0.3">
      <c r="A329"/>
      <c r="B329"/>
      <c r="C329"/>
      <c r="D329"/>
      <c r="E329"/>
      <c r="F329"/>
      <c r="G329"/>
      <c r="H329"/>
      <c r="I329"/>
      <c r="J329"/>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MN329"/>
    </row>
    <row r="330" spans="1:352" s="485" customFormat="1" x14ac:dyDescent="0.3">
      <c r="A330"/>
      <c r="B330"/>
      <c r="C330"/>
      <c r="D330"/>
      <c r="E330"/>
      <c r="F330"/>
      <c r="G330"/>
      <c r="H330"/>
      <c r="I330"/>
      <c r="J3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MN330"/>
    </row>
    <row r="331" spans="1:352" s="485" customFormat="1" x14ac:dyDescent="0.3">
      <c r="A331"/>
      <c r="B331"/>
      <c r="C331"/>
      <c r="D331"/>
      <c r="E331"/>
      <c r="F331"/>
      <c r="G331"/>
      <c r="H331"/>
      <c r="I331"/>
      <c r="J331"/>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MN331"/>
    </row>
    <row r="332" spans="1:352" s="485" customFormat="1" x14ac:dyDescent="0.3">
      <c r="A332"/>
      <c r="B332"/>
      <c r="C332"/>
      <c r="D332"/>
      <c r="E332"/>
      <c r="F332"/>
      <c r="G332"/>
      <c r="H332"/>
      <c r="I332"/>
      <c r="J332"/>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MN332"/>
    </row>
    <row r="333" spans="1:352" s="485" customFormat="1" x14ac:dyDescent="0.3">
      <c r="A333"/>
      <c r="B333"/>
      <c r="C333"/>
      <c r="D333"/>
      <c r="E333"/>
      <c r="F333"/>
      <c r="G333"/>
      <c r="H333"/>
      <c r="I333"/>
      <c r="J333"/>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MN333"/>
    </row>
    <row r="334" spans="1:352" s="485" customFormat="1" x14ac:dyDescent="0.3">
      <c r="A334"/>
      <c r="B334"/>
      <c r="C334"/>
      <c r="D334"/>
      <c r="E334"/>
      <c r="F334"/>
      <c r="G334"/>
      <c r="H334"/>
      <c r="I334"/>
      <c r="J334"/>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MN334"/>
    </row>
    <row r="335" spans="1:352" s="485" customFormat="1" x14ac:dyDescent="0.3">
      <c r="A335"/>
      <c r="B335"/>
      <c r="C335"/>
      <c r="D335"/>
      <c r="E335"/>
      <c r="F335"/>
      <c r="G335"/>
      <c r="H335"/>
      <c r="I335"/>
      <c r="J335"/>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MN335"/>
    </row>
    <row r="336" spans="1:352" s="485" customFormat="1" x14ac:dyDescent="0.3">
      <c r="A336"/>
      <c r="B336"/>
      <c r="C336"/>
      <c r="D336"/>
      <c r="E336"/>
      <c r="F336"/>
      <c r="G336"/>
      <c r="H336"/>
      <c r="I336"/>
      <c r="J336"/>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MN336"/>
    </row>
    <row r="337" spans="1:352" s="485" customFormat="1" x14ac:dyDescent="0.3">
      <c r="A337"/>
      <c r="B337"/>
      <c r="C337"/>
      <c r="D337"/>
      <c r="E337"/>
      <c r="F337"/>
      <c r="G337"/>
      <c r="H337"/>
      <c r="I337"/>
      <c r="J337"/>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MN337"/>
    </row>
    <row r="338" spans="1:352" s="485" customFormat="1" x14ac:dyDescent="0.3">
      <c r="A338"/>
      <c r="B338"/>
      <c r="C338"/>
      <c r="D338"/>
      <c r="E338"/>
      <c r="F338"/>
      <c r="G338"/>
      <c r="H338"/>
      <c r="I338"/>
      <c r="J338"/>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MN338"/>
    </row>
    <row r="339" spans="1:352" s="485" customFormat="1" x14ac:dyDescent="0.3">
      <c r="A339"/>
      <c r="B339"/>
      <c r="C339"/>
      <c r="D339"/>
      <c r="E339"/>
      <c r="F339"/>
      <c r="G339"/>
      <c r="H339"/>
      <c r="I339"/>
      <c r="J339"/>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MN339"/>
    </row>
    <row r="340" spans="1:352" s="485" customFormat="1" x14ac:dyDescent="0.3">
      <c r="A340"/>
      <c r="B340"/>
      <c r="C340"/>
      <c r="D340"/>
      <c r="E340"/>
      <c r="F340"/>
      <c r="G340"/>
      <c r="H340"/>
      <c r="I340"/>
      <c r="J34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MN340"/>
    </row>
    <row r="341" spans="1:352" s="485" customFormat="1" x14ac:dyDescent="0.3">
      <c r="A341"/>
      <c r="B341"/>
      <c r="C341"/>
      <c r="D341"/>
      <c r="E341"/>
      <c r="F341"/>
      <c r="G341"/>
      <c r="H341"/>
      <c r="I341"/>
      <c r="J341"/>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MN341"/>
    </row>
    <row r="342" spans="1:352" s="485" customFormat="1" x14ac:dyDescent="0.3">
      <c r="A342"/>
      <c r="B342"/>
      <c r="C342"/>
      <c r="D342"/>
      <c r="E342"/>
      <c r="F342"/>
      <c r="G342"/>
      <c r="H342"/>
      <c r="I342"/>
      <c r="J342"/>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MN342"/>
    </row>
    <row r="343" spans="1:352" s="485" customFormat="1" x14ac:dyDescent="0.3">
      <c r="A343"/>
      <c r="B343"/>
      <c r="C343"/>
      <c r="D343"/>
      <c r="E343"/>
      <c r="F343"/>
      <c r="G343"/>
      <c r="H343"/>
      <c r="I343"/>
      <c r="J343"/>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MN343"/>
    </row>
    <row r="344" spans="1:352" s="485" customFormat="1" x14ac:dyDescent="0.3">
      <c r="A344"/>
      <c r="B344"/>
      <c r="C344"/>
      <c r="D344"/>
      <c r="E344"/>
      <c r="F344"/>
      <c r="G344"/>
      <c r="H344"/>
      <c r="I344"/>
      <c r="J344"/>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MN344"/>
    </row>
    <row r="345" spans="1:352" s="485" customFormat="1" x14ac:dyDescent="0.3">
      <c r="A345"/>
      <c r="B345"/>
      <c r="C345"/>
      <c r="D345"/>
      <c r="E345"/>
      <c r="F345"/>
      <c r="G345"/>
      <c r="H345"/>
      <c r="I345"/>
      <c r="J345"/>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MN345"/>
    </row>
    <row r="346" spans="1:352" s="485" customFormat="1" x14ac:dyDescent="0.3">
      <c r="A346"/>
      <c r="B346"/>
      <c r="C346"/>
      <c r="D346"/>
      <c r="E346"/>
      <c r="F346"/>
      <c r="G346"/>
      <c r="H346"/>
      <c r="I346"/>
      <c r="J346"/>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MN346"/>
    </row>
    <row r="347" spans="1:352" s="485" customFormat="1" x14ac:dyDescent="0.3">
      <c r="A347"/>
      <c r="B347"/>
      <c r="C347"/>
      <c r="D347"/>
      <c r="E347"/>
      <c r="F347"/>
      <c r="G347"/>
      <c r="H347"/>
      <c r="I347"/>
      <c r="J347"/>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MN347"/>
    </row>
    <row r="348" spans="1:352" s="485" customFormat="1" x14ac:dyDescent="0.3">
      <c r="A348"/>
      <c r="B348"/>
      <c r="C348"/>
      <c r="D348"/>
      <c r="E348"/>
      <c r="F348"/>
      <c r="G348"/>
      <c r="H348"/>
      <c r="I348"/>
      <c r="J348"/>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MN348"/>
    </row>
    <row r="349" spans="1:352" s="485" customFormat="1" x14ac:dyDescent="0.3">
      <c r="A349"/>
      <c r="B349"/>
      <c r="C349"/>
      <c r="D349"/>
      <c r="E349"/>
      <c r="F349"/>
      <c r="G349"/>
      <c r="H349"/>
      <c r="I349"/>
      <c r="J349"/>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MN349"/>
    </row>
    <row r="350" spans="1:352" s="485" customFormat="1" x14ac:dyDescent="0.3">
      <c r="A350"/>
      <c r="B350"/>
      <c r="C350"/>
      <c r="D350"/>
      <c r="E350"/>
      <c r="F350"/>
      <c r="G350"/>
      <c r="H350"/>
      <c r="I350"/>
      <c r="J35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MN350"/>
    </row>
    <row r="351" spans="1:352" s="485" customFormat="1" x14ac:dyDescent="0.3">
      <c r="A351"/>
      <c r="B351"/>
      <c r="C351"/>
      <c r="D351"/>
      <c r="E351"/>
      <c r="F351"/>
      <c r="G351"/>
      <c r="H351"/>
      <c r="I351"/>
      <c r="J351"/>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MN351"/>
    </row>
    <row r="352" spans="1:352" s="485" customFormat="1" x14ac:dyDescent="0.3">
      <c r="A352"/>
      <c r="B352"/>
      <c r="C352"/>
      <c r="D352"/>
      <c r="E352"/>
      <c r="F352"/>
      <c r="G352"/>
      <c r="H352"/>
      <c r="I352"/>
      <c r="J352"/>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MN352"/>
    </row>
    <row r="353" spans="1:352" s="485" customFormat="1" x14ac:dyDescent="0.3">
      <c r="A353"/>
      <c r="B353"/>
      <c r="C353"/>
      <c r="D353"/>
      <c r="E353"/>
      <c r="F353"/>
      <c r="G353"/>
      <c r="H353"/>
      <c r="I353"/>
      <c r="J353"/>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MN353"/>
    </row>
    <row r="354" spans="1:352" s="485" customFormat="1" x14ac:dyDescent="0.3">
      <c r="A354"/>
      <c r="B354"/>
      <c r="C354"/>
      <c r="D354"/>
      <c r="E354"/>
      <c r="F354"/>
      <c r="G354"/>
      <c r="H354"/>
      <c r="I354"/>
      <c r="J354"/>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MN354"/>
    </row>
    <row r="355" spans="1:352" s="485" customFormat="1" x14ac:dyDescent="0.3">
      <c r="A355"/>
      <c r="B355"/>
      <c r="C355"/>
      <c r="D355"/>
      <c r="E355"/>
      <c r="F355"/>
      <c r="G355"/>
      <c r="H355"/>
      <c r="I355"/>
      <c r="J355"/>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MN355"/>
    </row>
    <row r="356" spans="1:352" s="485" customFormat="1" x14ac:dyDescent="0.3">
      <c r="A356"/>
      <c r="B356"/>
      <c r="C356"/>
      <c r="D356"/>
      <c r="E356"/>
      <c r="F356"/>
      <c r="G356"/>
      <c r="H356"/>
      <c r="I356"/>
      <c r="J356"/>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MN356"/>
    </row>
    <row r="357" spans="1:352" s="485" customFormat="1" x14ac:dyDescent="0.3">
      <c r="A357"/>
      <c r="B357"/>
      <c r="C357"/>
      <c r="D357"/>
      <c r="E357"/>
      <c r="F357"/>
      <c r="G357"/>
      <c r="H357"/>
      <c r="I357"/>
      <c r="J357"/>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MN357"/>
    </row>
    <row r="358" spans="1:352" s="485" customFormat="1" x14ac:dyDescent="0.3">
      <c r="A358"/>
      <c r="B358"/>
      <c r="C358"/>
      <c r="D358"/>
      <c r="E358"/>
      <c r="F358"/>
      <c r="G358"/>
      <c r="H358"/>
      <c r="I358"/>
      <c r="J358"/>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MN358"/>
    </row>
    <row r="359" spans="1:352" s="485" customFormat="1" x14ac:dyDescent="0.3">
      <c r="A359"/>
      <c r="B359"/>
      <c r="C359"/>
      <c r="D359"/>
      <c r="E359"/>
      <c r="F359"/>
      <c r="G359"/>
      <c r="H359"/>
      <c r="I359"/>
      <c r="J359"/>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MN359"/>
    </row>
    <row r="360" spans="1:352" s="485" customFormat="1" x14ac:dyDescent="0.3">
      <c r="A360"/>
      <c r="B360"/>
      <c r="C360"/>
      <c r="D360"/>
      <c r="E360"/>
      <c r="F360"/>
      <c r="G360"/>
      <c r="H360"/>
      <c r="I360"/>
      <c r="J36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MN360"/>
    </row>
    <row r="361" spans="1:352" s="485" customFormat="1" x14ac:dyDescent="0.3">
      <c r="A361"/>
      <c r="B361"/>
      <c r="C361"/>
      <c r="D361"/>
      <c r="E361"/>
      <c r="F361"/>
      <c r="G361"/>
      <c r="H361"/>
      <c r="I361"/>
      <c r="J361"/>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MN361"/>
    </row>
    <row r="362" spans="1:352" s="485" customFormat="1" x14ac:dyDescent="0.3">
      <c r="A362"/>
      <c r="B362"/>
      <c r="C362"/>
      <c r="D362"/>
      <c r="E362"/>
      <c r="F362"/>
      <c r="G362"/>
      <c r="H362"/>
      <c r="I362"/>
      <c r="J362"/>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MN362"/>
    </row>
    <row r="363" spans="1:352" s="485" customFormat="1" x14ac:dyDescent="0.3">
      <c r="A363"/>
      <c r="B363"/>
      <c r="C363"/>
      <c r="D363"/>
      <c r="E363"/>
      <c r="F363"/>
      <c r="G363"/>
      <c r="H363"/>
      <c r="I363"/>
      <c r="J363"/>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MN363"/>
    </row>
    <row r="364" spans="1:352" s="485" customFormat="1" x14ac:dyDescent="0.3">
      <c r="A364"/>
      <c r="B364"/>
      <c r="C364"/>
      <c r="D364"/>
      <c r="E364"/>
      <c r="F364"/>
      <c r="G364"/>
      <c r="H364"/>
      <c r="I364"/>
      <c r="J364"/>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MN364"/>
    </row>
    <row r="365" spans="1:352" s="485" customFormat="1" x14ac:dyDescent="0.3">
      <c r="A365"/>
      <c r="B365"/>
      <c r="C365"/>
      <c r="D365"/>
      <c r="E365"/>
      <c r="F365"/>
      <c r="G365"/>
      <c r="H365"/>
      <c r="I365"/>
      <c r="J365"/>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MN365"/>
    </row>
    <row r="366" spans="1:352" s="485" customFormat="1" x14ac:dyDescent="0.3">
      <c r="A366"/>
      <c r="B366"/>
      <c r="C366"/>
      <c r="D366"/>
      <c r="E366"/>
      <c r="F366"/>
      <c r="G366"/>
      <c r="H366"/>
      <c r="I366"/>
      <c r="J366"/>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MN366"/>
    </row>
    <row r="367" spans="1:352" s="485" customFormat="1" x14ac:dyDescent="0.3">
      <c r="A367"/>
      <c r="B367"/>
      <c r="C367"/>
      <c r="D367"/>
      <c r="E367"/>
      <c r="F367"/>
      <c r="G367"/>
      <c r="H367"/>
      <c r="I367"/>
      <c r="J367"/>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MN367"/>
    </row>
    <row r="368" spans="1:352" s="485" customFormat="1" x14ac:dyDescent="0.3">
      <c r="A368"/>
      <c r="B368"/>
      <c r="C368"/>
      <c r="D368"/>
      <c r="E368"/>
      <c r="F368"/>
      <c r="G368"/>
      <c r="H368"/>
      <c r="I368"/>
      <c r="J368"/>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MN368"/>
    </row>
    <row r="369" spans="1:352" s="485" customFormat="1" x14ac:dyDescent="0.3">
      <c r="A369"/>
      <c r="B369"/>
      <c r="C369"/>
      <c r="D369"/>
      <c r="E369"/>
      <c r="F369"/>
      <c r="G369"/>
      <c r="H369"/>
      <c r="I369"/>
      <c r="J369"/>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MN369"/>
    </row>
    <row r="370" spans="1:352" s="485" customFormat="1" x14ac:dyDescent="0.3">
      <c r="A370"/>
      <c r="B370"/>
      <c r="C370"/>
      <c r="D370"/>
      <c r="E370"/>
      <c r="F370"/>
      <c r="G370"/>
      <c r="H370"/>
      <c r="I370"/>
      <c r="J37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MN370"/>
    </row>
    <row r="371" spans="1:352" s="485" customFormat="1" x14ac:dyDescent="0.3">
      <c r="A371"/>
      <c r="B371"/>
      <c r="C371"/>
      <c r="D371"/>
      <c r="E371"/>
      <c r="F371"/>
      <c r="G371"/>
      <c r="H371"/>
      <c r="I371"/>
      <c r="J371"/>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MN371"/>
    </row>
    <row r="372" spans="1:352" s="485" customFormat="1" x14ac:dyDescent="0.3">
      <c r="A372"/>
      <c r="B372"/>
      <c r="C372"/>
      <c r="D372"/>
      <c r="E372"/>
      <c r="F372"/>
      <c r="G372"/>
      <c r="H372"/>
      <c r="I372"/>
      <c r="J372"/>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MN372"/>
    </row>
    <row r="373" spans="1:352" s="485" customFormat="1" x14ac:dyDescent="0.3">
      <c r="A373"/>
      <c r="B373"/>
      <c r="C373"/>
      <c r="D373"/>
      <c r="E373"/>
      <c r="F373"/>
      <c r="G373"/>
      <c r="H373"/>
      <c r="I373"/>
      <c r="J373"/>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MN373"/>
    </row>
    <row r="374" spans="1:352" s="485" customFormat="1" x14ac:dyDescent="0.3">
      <c r="A374"/>
      <c r="B374"/>
      <c r="C374"/>
      <c r="D374"/>
      <c r="E374"/>
      <c r="F374"/>
      <c r="G374"/>
      <c r="H374"/>
      <c r="I374"/>
      <c r="J374"/>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MN374"/>
    </row>
    <row r="375" spans="1:352" s="485" customFormat="1" x14ac:dyDescent="0.3">
      <c r="A375"/>
      <c r="B375"/>
      <c r="C375"/>
      <c r="D375"/>
      <c r="E375"/>
      <c r="F375"/>
      <c r="G375"/>
      <c r="H375"/>
      <c r="I375"/>
      <c r="J375"/>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MN375"/>
    </row>
    <row r="376" spans="1:352" s="485" customFormat="1" x14ac:dyDescent="0.3">
      <c r="A376"/>
      <c r="B376"/>
      <c r="C376"/>
      <c r="D376"/>
      <c r="E376"/>
      <c r="F376"/>
      <c r="G376"/>
      <c r="H376"/>
      <c r="I376"/>
      <c r="J376"/>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MN376"/>
    </row>
    <row r="377" spans="1:352" s="485" customFormat="1" x14ac:dyDescent="0.3">
      <c r="A377"/>
      <c r="B377"/>
      <c r="C377"/>
      <c r="D377"/>
      <c r="E377"/>
      <c r="F377"/>
      <c r="G377"/>
      <c r="H377"/>
      <c r="I377"/>
      <c r="J377"/>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MN377"/>
    </row>
    <row r="378" spans="1:352" s="485" customFormat="1" x14ac:dyDescent="0.3">
      <c r="A378"/>
      <c r="B378"/>
      <c r="C378"/>
      <c r="D378"/>
      <c r="E378"/>
      <c r="F378"/>
      <c r="G378"/>
      <c r="H378"/>
      <c r="I378"/>
      <c r="J378"/>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MN378"/>
    </row>
    <row r="379" spans="1:352" s="485" customFormat="1" x14ac:dyDescent="0.3">
      <c r="A379"/>
      <c r="B379"/>
      <c r="C379"/>
      <c r="D379"/>
      <c r="E379"/>
      <c r="F379"/>
      <c r="G379"/>
      <c r="H379"/>
      <c r="I379"/>
      <c r="J379"/>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MN379"/>
    </row>
    <row r="380" spans="1:352" s="485" customFormat="1" x14ac:dyDescent="0.3">
      <c r="A380"/>
      <c r="B380"/>
      <c r="C380"/>
      <c r="D380"/>
      <c r="E380"/>
      <c r="F380"/>
      <c r="G380"/>
      <c r="H380"/>
      <c r="I380"/>
      <c r="J38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MN380"/>
    </row>
    <row r="381" spans="1:352" s="485" customFormat="1" x14ac:dyDescent="0.3">
      <c r="A381"/>
      <c r="B381"/>
      <c r="C381"/>
      <c r="D381"/>
      <c r="E381"/>
      <c r="F381"/>
      <c r="G381"/>
      <c r="H381"/>
      <c r="I381"/>
      <c r="J381"/>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MN381"/>
    </row>
    <row r="382" spans="1:352" s="485" customFormat="1" x14ac:dyDescent="0.3">
      <c r="A382"/>
      <c r="B382"/>
      <c r="C382"/>
      <c r="D382"/>
      <c r="E382"/>
      <c r="F382"/>
      <c r="G382"/>
      <c r="H382"/>
      <c r="I382"/>
      <c r="J382"/>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MN382"/>
    </row>
    <row r="383" spans="1:352" s="485" customFormat="1" x14ac:dyDescent="0.3">
      <c r="A383"/>
      <c r="B383"/>
      <c r="C383"/>
      <c r="D383"/>
      <c r="E383"/>
      <c r="F383"/>
      <c r="G383"/>
      <c r="H383"/>
      <c r="I383"/>
      <c r="J383"/>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MN383"/>
    </row>
    <row r="384" spans="1:352" s="485" customFormat="1" x14ac:dyDescent="0.3">
      <c r="A384"/>
      <c r="B384"/>
      <c r="C384"/>
      <c r="D384"/>
      <c r="E384"/>
      <c r="F384"/>
      <c r="G384"/>
      <c r="H384"/>
      <c r="I384"/>
      <c r="J384"/>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MN384"/>
    </row>
    <row r="385" spans="1:352" s="485" customFormat="1" x14ac:dyDescent="0.3">
      <c r="A385"/>
      <c r="B385"/>
      <c r="C385"/>
      <c r="D385"/>
      <c r="E385"/>
      <c r="F385"/>
      <c r="G385"/>
      <c r="H385"/>
      <c r="I385"/>
      <c r="J385"/>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MN385"/>
    </row>
    <row r="386" spans="1:352" s="485" customFormat="1" x14ac:dyDescent="0.3">
      <c r="A386"/>
      <c r="B386"/>
      <c r="C386"/>
      <c r="D386"/>
      <c r="E386"/>
      <c r="F386"/>
      <c r="G386"/>
      <c r="H386"/>
      <c r="I386"/>
      <c r="J386"/>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MN386"/>
    </row>
    <row r="387" spans="1:352" s="485" customFormat="1" x14ac:dyDescent="0.3">
      <c r="A387"/>
      <c r="B387"/>
      <c r="C387"/>
      <c r="D387"/>
      <c r="E387"/>
      <c r="F387"/>
      <c r="G387"/>
      <c r="H387"/>
      <c r="I387"/>
      <c r="J387"/>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MN387"/>
    </row>
    <row r="388" spans="1:352" s="485" customFormat="1" x14ac:dyDescent="0.3">
      <c r="A388"/>
      <c r="B388"/>
      <c r="C388"/>
      <c r="D388"/>
      <c r="E388"/>
      <c r="F388"/>
      <c r="G388"/>
      <c r="H388"/>
      <c r="I388"/>
      <c r="J388"/>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MN388"/>
    </row>
    <row r="389" spans="1:352" s="485" customFormat="1" x14ac:dyDescent="0.3">
      <c r="A389"/>
      <c r="B389"/>
      <c r="C389"/>
      <c r="D389"/>
      <c r="E389"/>
      <c r="F389"/>
      <c r="G389"/>
      <c r="H389"/>
      <c r="I389"/>
      <c r="J389"/>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MN389"/>
    </row>
    <row r="390" spans="1:352" s="485" customFormat="1" x14ac:dyDescent="0.3">
      <c r="A390"/>
      <c r="B390"/>
      <c r="C390"/>
      <c r="D390"/>
      <c r="E390"/>
      <c r="F390"/>
      <c r="G390"/>
      <c r="H390"/>
      <c r="I390"/>
      <c r="J39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MN390"/>
    </row>
    <row r="391" spans="1:352" s="485" customFormat="1" x14ac:dyDescent="0.3">
      <c r="A391"/>
      <c r="B391"/>
      <c r="C391"/>
      <c r="D391"/>
      <c r="E391"/>
      <c r="F391"/>
      <c r="G391"/>
      <c r="H391"/>
      <c r="I391"/>
      <c r="J391"/>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MN391"/>
    </row>
    <row r="392" spans="1:352" s="485" customFormat="1" x14ac:dyDescent="0.3">
      <c r="A392"/>
      <c r="B392"/>
      <c r="C392"/>
      <c r="D392"/>
      <c r="E392"/>
      <c r="F392"/>
      <c r="G392"/>
      <c r="H392"/>
      <c r="I392"/>
      <c r="J392"/>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MN392"/>
    </row>
    <row r="393" spans="1:352" s="485" customFormat="1" x14ac:dyDescent="0.3">
      <c r="A393"/>
      <c r="B393"/>
      <c r="C393"/>
      <c r="D393"/>
      <c r="E393"/>
      <c r="F393"/>
      <c r="G393"/>
      <c r="H393"/>
      <c r="I393"/>
      <c r="J393"/>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MN393"/>
    </row>
    <row r="394" spans="1:352" s="485" customFormat="1" x14ac:dyDescent="0.3">
      <c r="A394"/>
      <c r="B394"/>
      <c r="C394"/>
      <c r="D394"/>
      <c r="E394"/>
      <c r="F394"/>
      <c r="G394"/>
      <c r="H394"/>
      <c r="I394"/>
      <c r="J394"/>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MN394"/>
    </row>
    <row r="395" spans="1:352" s="485" customFormat="1" x14ac:dyDescent="0.3">
      <c r="A395"/>
      <c r="B395"/>
      <c r="C395"/>
      <c r="D395"/>
      <c r="E395"/>
      <c r="F395"/>
      <c r="G395"/>
      <c r="H395"/>
      <c r="I395"/>
      <c r="J395"/>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MN395"/>
    </row>
    <row r="396" spans="1:352" s="485" customFormat="1" x14ac:dyDescent="0.3">
      <c r="A396"/>
      <c r="B396"/>
      <c r="C396"/>
      <c r="D396"/>
      <c r="E396"/>
      <c r="F396"/>
      <c r="G396"/>
      <c r="H396"/>
      <c r="I396"/>
      <c r="J396"/>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MN396"/>
    </row>
    <row r="397" spans="1:352" s="485" customFormat="1" x14ac:dyDescent="0.3">
      <c r="A397"/>
      <c r="B397"/>
      <c r="C397"/>
      <c r="D397"/>
      <c r="E397"/>
      <c r="F397"/>
      <c r="G397"/>
      <c r="H397"/>
      <c r="I397"/>
      <c r="J397"/>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MN397"/>
    </row>
    <row r="398" spans="1:352" s="485" customFormat="1" x14ac:dyDescent="0.3">
      <c r="A398"/>
      <c r="B398"/>
      <c r="C398"/>
      <c r="D398"/>
      <c r="E398"/>
      <c r="F398"/>
      <c r="G398"/>
      <c r="H398"/>
      <c r="I398"/>
      <c r="J398"/>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MN398"/>
    </row>
    <row r="399" spans="1:352" s="485" customFormat="1" x14ac:dyDescent="0.3">
      <c r="A399"/>
      <c r="B399"/>
      <c r="C399"/>
      <c r="D399"/>
      <c r="E399"/>
      <c r="F399"/>
      <c r="G399"/>
      <c r="H399"/>
      <c r="I399"/>
      <c r="J399"/>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MN399"/>
    </row>
    <row r="400" spans="1:352" s="485" customFormat="1" x14ac:dyDescent="0.3">
      <c r="A400"/>
      <c r="B400"/>
      <c r="C400"/>
      <c r="D400"/>
      <c r="E400"/>
      <c r="F400"/>
      <c r="G400"/>
      <c r="H400"/>
      <c r="I400"/>
      <c r="J40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MN400"/>
    </row>
    <row r="401" spans="1:352" s="485" customFormat="1" x14ac:dyDescent="0.3">
      <c r="A401"/>
      <c r="B401"/>
      <c r="C401"/>
      <c r="D401"/>
      <c r="E401"/>
      <c r="F401"/>
      <c r="G401"/>
      <c r="H401"/>
      <c r="I401"/>
      <c r="J401"/>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MN401"/>
    </row>
    <row r="402" spans="1:352" s="485" customFormat="1" x14ac:dyDescent="0.3">
      <c r="A402"/>
      <c r="B402"/>
      <c r="C402"/>
      <c r="D402"/>
      <c r="E402"/>
      <c r="F402"/>
      <c r="G402"/>
      <c r="H402"/>
      <c r="I402"/>
      <c r="J402"/>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MN402"/>
    </row>
    <row r="403" spans="1:352" s="485" customFormat="1" x14ac:dyDescent="0.3">
      <c r="A403"/>
      <c r="B403"/>
      <c r="C403"/>
      <c r="D403"/>
      <c r="E403"/>
      <c r="F403"/>
      <c r="G403"/>
      <c r="H403"/>
      <c r="I403"/>
      <c r="J403"/>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MN403"/>
    </row>
    <row r="404" spans="1:352" s="485" customFormat="1" x14ac:dyDescent="0.3">
      <c r="A404"/>
      <c r="B404"/>
      <c r="C404"/>
      <c r="D404"/>
      <c r="E404"/>
      <c r="F404"/>
      <c r="G404"/>
      <c r="H404"/>
      <c r="I404"/>
      <c r="J404"/>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MN404"/>
    </row>
    <row r="405" spans="1:352" s="485" customFormat="1" x14ac:dyDescent="0.3">
      <c r="A405"/>
      <c r="B405"/>
      <c r="C405"/>
      <c r="D405"/>
      <c r="E405"/>
      <c r="F405"/>
      <c r="G405"/>
      <c r="H405"/>
      <c r="I405"/>
      <c r="J405"/>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MN405"/>
    </row>
    <row r="406" spans="1:352" s="485" customFormat="1" x14ac:dyDescent="0.3">
      <c r="A406"/>
      <c r="B406"/>
      <c r="C406"/>
      <c r="D406"/>
      <c r="E406"/>
      <c r="F406"/>
      <c r="G406"/>
      <c r="H406"/>
      <c r="I406"/>
      <c r="J406"/>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MN406"/>
    </row>
    <row r="407" spans="1:352" s="485" customFormat="1" x14ac:dyDescent="0.3">
      <c r="A407"/>
      <c r="B407"/>
      <c r="C407"/>
      <c r="D407"/>
      <c r="E407"/>
      <c r="F407"/>
      <c r="G407"/>
      <c r="H407"/>
      <c r="I407"/>
      <c r="J407"/>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MN407"/>
    </row>
    <row r="408" spans="1:352" s="485" customFormat="1" x14ac:dyDescent="0.3">
      <c r="A408"/>
      <c r="B408"/>
      <c r="C408"/>
      <c r="D408"/>
      <c r="E408"/>
      <c r="F408"/>
      <c r="G408"/>
      <c r="H408"/>
      <c r="I408"/>
      <c r="J408"/>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MN408"/>
    </row>
    <row r="409" spans="1:352" s="485" customFormat="1" x14ac:dyDescent="0.3">
      <c r="A409"/>
      <c r="B409"/>
      <c r="C409"/>
      <c r="D409"/>
      <c r="E409"/>
      <c r="F409"/>
      <c r="G409"/>
      <c r="H409"/>
      <c r="I409"/>
      <c r="J409"/>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MN409"/>
    </row>
    <row r="410" spans="1:352" s="485" customFormat="1" x14ac:dyDescent="0.3">
      <c r="A410"/>
      <c r="B410"/>
      <c r="C410"/>
      <c r="D410"/>
      <c r="E410"/>
      <c r="F410"/>
      <c r="G410"/>
      <c r="H410"/>
      <c r="I410"/>
      <c r="J41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MN410"/>
    </row>
    <row r="411" spans="1:352" s="485" customFormat="1" x14ac:dyDescent="0.3">
      <c r="A411"/>
      <c r="B411"/>
      <c r="C411"/>
      <c r="D411"/>
      <c r="E411"/>
      <c r="F411"/>
      <c r="G411"/>
      <c r="H411"/>
      <c r="I411"/>
      <c r="J411"/>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MN411"/>
    </row>
    <row r="412" spans="1:352" s="485" customFormat="1" x14ac:dyDescent="0.3">
      <c r="A412"/>
      <c r="B412"/>
      <c r="C412"/>
      <c r="D412"/>
      <c r="E412"/>
      <c r="F412"/>
      <c r="G412"/>
      <c r="H412"/>
      <c r="I412"/>
      <c r="J412"/>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MN412"/>
    </row>
    <row r="413" spans="1:352" s="485" customFormat="1" x14ac:dyDescent="0.3">
      <c r="A413"/>
      <c r="B413"/>
      <c r="C413"/>
      <c r="D413"/>
      <c r="E413"/>
      <c r="F413"/>
      <c r="G413"/>
      <c r="H413"/>
      <c r="I413"/>
      <c r="J413"/>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MN413"/>
    </row>
    <row r="414" spans="1:352" s="485" customFormat="1" x14ac:dyDescent="0.3">
      <c r="A414"/>
      <c r="B414"/>
      <c r="C414"/>
      <c r="D414"/>
      <c r="E414"/>
      <c r="F414"/>
      <c r="G414"/>
      <c r="H414"/>
      <c r="I414"/>
      <c r="J414"/>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MN414"/>
    </row>
    <row r="415" spans="1:352" s="485" customFormat="1" x14ac:dyDescent="0.3">
      <c r="A415"/>
      <c r="B415"/>
      <c r="C415"/>
      <c r="D415"/>
      <c r="E415"/>
      <c r="F415"/>
      <c r="G415"/>
      <c r="H415"/>
      <c r="I415"/>
      <c r="J415"/>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MN415"/>
    </row>
    <row r="416" spans="1:352" s="485" customFormat="1" x14ac:dyDescent="0.3">
      <c r="A416"/>
      <c r="B416"/>
      <c r="C416"/>
      <c r="D416"/>
      <c r="E416"/>
      <c r="F416"/>
      <c r="G416"/>
      <c r="H416"/>
      <c r="I416"/>
      <c r="J416"/>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MN416"/>
    </row>
    <row r="417" spans="1:352" s="485" customFormat="1" x14ac:dyDescent="0.3">
      <c r="A417"/>
      <c r="B417"/>
      <c r="C417"/>
      <c r="D417"/>
      <c r="E417"/>
      <c r="F417"/>
      <c r="G417"/>
      <c r="H417"/>
      <c r="I417"/>
      <c r="J417"/>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MN417"/>
    </row>
    <row r="418" spans="1:352" s="485" customFormat="1" x14ac:dyDescent="0.3">
      <c r="A418"/>
      <c r="B418"/>
      <c r="C418"/>
      <c r="D418"/>
      <c r="E418"/>
      <c r="F418"/>
      <c r="G418"/>
      <c r="H418"/>
      <c r="I418"/>
      <c r="J418"/>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MN418"/>
    </row>
    <row r="419" spans="1:352" s="485" customFormat="1" x14ac:dyDescent="0.3">
      <c r="A419"/>
      <c r="B419"/>
      <c r="C419"/>
      <c r="D419"/>
      <c r="E419"/>
      <c r="F419"/>
      <c r="G419"/>
      <c r="H419"/>
      <c r="I419"/>
      <c r="J419"/>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MN419"/>
    </row>
    <row r="420" spans="1:352" s="485" customFormat="1" x14ac:dyDescent="0.3">
      <c r="A420"/>
      <c r="B420"/>
      <c r="C420"/>
      <c r="D420"/>
      <c r="E420"/>
      <c r="F420"/>
      <c r="G420"/>
      <c r="H420"/>
      <c r="I420"/>
      <c r="J42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MN420"/>
    </row>
    <row r="421" spans="1:352" s="485" customFormat="1" x14ac:dyDescent="0.3">
      <c r="A421"/>
      <c r="B421"/>
      <c r="C421"/>
      <c r="D421"/>
      <c r="E421"/>
      <c r="F421"/>
      <c r="G421"/>
      <c r="H421"/>
      <c r="I421"/>
      <c r="J421"/>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MN421"/>
    </row>
    <row r="422" spans="1:352" s="485" customFormat="1" x14ac:dyDescent="0.3">
      <c r="A422"/>
      <c r="B422"/>
      <c r="C422"/>
      <c r="D422"/>
      <c r="E422"/>
      <c r="F422"/>
      <c r="G422"/>
      <c r="H422"/>
      <c r="I422"/>
      <c r="J422"/>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MN422"/>
    </row>
    <row r="423" spans="1:352" s="485" customFormat="1" x14ac:dyDescent="0.3">
      <c r="A423"/>
      <c r="B423"/>
      <c r="C423"/>
      <c r="D423"/>
      <c r="E423"/>
      <c r="F423"/>
      <c r="G423"/>
      <c r="H423"/>
      <c r="I423"/>
      <c r="J423"/>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MN423"/>
    </row>
    <row r="424" spans="1:352" s="485" customFormat="1" x14ac:dyDescent="0.3">
      <c r="A424"/>
      <c r="B424"/>
      <c r="C424"/>
      <c r="D424"/>
      <c r="E424"/>
      <c r="F424"/>
      <c r="G424"/>
      <c r="H424"/>
      <c r="I424"/>
      <c r="J424"/>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MN424"/>
    </row>
    <row r="425" spans="1:352" s="485" customFormat="1" x14ac:dyDescent="0.3">
      <c r="A425"/>
      <c r="B425"/>
      <c r="C425"/>
      <c r="D425"/>
      <c r="E425"/>
      <c r="F425"/>
      <c r="G425"/>
      <c r="H425"/>
      <c r="I425"/>
      <c r="J425"/>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MN425"/>
    </row>
    <row r="426" spans="1:352" s="485" customFormat="1" x14ac:dyDescent="0.3">
      <c r="A426"/>
      <c r="B426"/>
      <c r="C426"/>
      <c r="D426"/>
      <c r="E426"/>
      <c r="F426"/>
      <c r="G426"/>
      <c r="H426"/>
      <c r="I426"/>
      <c r="J426"/>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MN426"/>
    </row>
    <row r="427" spans="1:352" s="485" customFormat="1" x14ac:dyDescent="0.3">
      <c r="A427"/>
      <c r="B427"/>
      <c r="C427"/>
      <c r="D427"/>
      <c r="E427"/>
      <c r="F427"/>
      <c r="G427"/>
      <c r="H427"/>
      <c r="I427"/>
      <c r="J427"/>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MN427"/>
    </row>
    <row r="428" spans="1:352" s="485" customFormat="1" x14ac:dyDescent="0.3">
      <c r="A428"/>
      <c r="B428"/>
      <c r="C428"/>
      <c r="D428"/>
      <c r="E428"/>
      <c r="F428"/>
      <c r="G428"/>
      <c r="H428"/>
      <c r="I428"/>
      <c r="J428"/>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MN428"/>
    </row>
    <row r="429" spans="1:352" s="485" customFormat="1" x14ac:dyDescent="0.3">
      <c r="A429"/>
      <c r="B429"/>
      <c r="C429"/>
      <c r="D429"/>
      <c r="E429"/>
      <c r="F429"/>
      <c r="G429"/>
      <c r="H429"/>
      <c r="I429"/>
      <c r="J429"/>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MN429"/>
    </row>
    <row r="430" spans="1:352" s="485" customFormat="1" x14ac:dyDescent="0.3">
      <c r="A430"/>
      <c r="B430"/>
      <c r="C430"/>
      <c r="D430"/>
      <c r="E430"/>
      <c r="F430"/>
      <c r="G430"/>
      <c r="H430"/>
      <c r="I430"/>
      <c r="J4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MN430"/>
    </row>
    <row r="431" spans="1:352" s="485" customFormat="1" x14ac:dyDescent="0.3">
      <c r="A431"/>
      <c r="B431"/>
      <c r="C431"/>
      <c r="D431"/>
      <c r="E431"/>
      <c r="F431"/>
      <c r="G431"/>
      <c r="H431"/>
      <c r="I431"/>
      <c r="J431"/>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MN431"/>
    </row>
    <row r="432" spans="1:352" s="485" customFormat="1" x14ac:dyDescent="0.3">
      <c r="A432"/>
      <c r="B432"/>
      <c r="C432"/>
      <c r="D432"/>
      <c r="E432"/>
      <c r="F432"/>
      <c r="G432"/>
      <c r="H432"/>
      <c r="I432"/>
      <c r="J432"/>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MN432"/>
    </row>
    <row r="433" spans="1:352" s="485" customFormat="1" x14ac:dyDescent="0.3">
      <c r="A433"/>
      <c r="B433"/>
      <c r="C433"/>
      <c r="D433"/>
      <c r="E433"/>
      <c r="F433"/>
      <c r="G433"/>
      <c r="H433"/>
      <c r="I433"/>
      <c r="J433"/>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MN433"/>
    </row>
    <row r="434" spans="1:352" s="485" customFormat="1" x14ac:dyDescent="0.3">
      <c r="A434"/>
      <c r="B434"/>
      <c r="C434"/>
      <c r="D434"/>
      <c r="E434"/>
      <c r="F434"/>
      <c r="G434"/>
      <c r="H434"/>
      <c r="I434"/>
      <c r="J434"/>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MN434"/>
    </row>
    <row r="435" spans="1:352" s="485" customFormat="1" x14ac:dyDescent="0.3">
      <c r="A435"/>
      <c r="B435"/>
      <c r="C435"/>
      <c r="D435"/>
      <c r="E435"/>
      <c r="F435"/>
      <c r="G435"/>
      <c r="H435"/>
      <c r="I435"/>
      <c r="J435"/>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MN435"/>
    </row>
    <row r="436" spans="1:352" s="485" customFormat="1" x14ac:dyDescent="0.3">
      <c r="A436"/>
      <c r="B436"/>
      <c r="C436"/>
      <c r="D436"/>
      <c r="E436"/>
      <c r="F436"/>
      <c r="G436"/>
      <c r="H436"/>
      <c r="I436"/>
      <c r="J436"/>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MN436"/>
    </row>
    <row r="437" spans="1:352" s="485" customFormat="1" x14ac:dyDescent="0.3">
      <c r="A437"/>
      <c r="B437"/>
      <c r="C437"/>
      <c r="D437"/>
      <c r="E437"/>
      <c r="F437"/>
      <c r="G437"/>
      <c r="H437"/>
      <c r="I437"/>
      <c r="J437"/>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MN437"/>
    </row>
    <row r="438" spans="1:352" s="485" customFormat="1" x14ac:dyDescent="0.3">
      <c r="A438"/>
      <c r="B438"/>
      <c r="C438"/>
      <c r="D438"/>
      <c r="E438"/>
      <c r="F438"/>
      <c r="G438"/>
      <c r="H438"/>
      <c r="I438"/>
      <c r="J438"/>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MN438"/>
    </row>
    <row r="439" spans="1:352" s="485" customFormat="1" x14ac:dyDescent="0.3">
      <c r="A439"/>
      <c r="B439"/>
      <c r="C439"/>
      <c r="D439"/>
      <c r="E439"/>
      <c r="F439"/>
      <c r="G439"/>
      <c r="H439"/>
      <c r="I439"/>
      <c r="J439"/>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MN439"/>
    </row>
    <row r="440" spans="1:352" s="485" customFormat="1" x14ac:dyDescent="0.3">
      <c r="A440"/>
      <c r="B440"/>
      <c r="C440"/>
      <c r="D440"/>
      <c r="E440"/>
      <c r="F440"/>
      <c r="G440"/>
      <c r="H440"/>
      <c r="I440"/>
      <c r="J44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MN440"/>
    </row>
    <row r="441" spans="1:352" s="485" customFormat="1" x14ac:dyDescent="0.3">
      <c r="A441"/>
      <c r="B441"/>
      <c r="C441"/>
      <c r="D441"/>
      <c r="E441"/>
      <c r="F441"/>
      <c r="G441"/>
      <c r="H441"/>
      <c r="I441"/>
      <c r="J441"/>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MN441"/>
    </row>
    <row r="442" spans="1:352" s="485" customFormat="1" x14ac:dyDescent="0.3">
      <c r="A442"/>
      <c r="B442"/>
      <c r="C442"/>
      <c r="D442"/>
      <c r="E442"/>
      <c r="F442"/>
      <c r="G442"/>
      <c r="H442"/>
      <c r="I442"/>
      <c r="J442"/>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MN442"/>
    </row>
    <row r="443" spans="1:352" s="485" customFormat="1" x14ac:dyDescent="0.3">
      <c r="A443"/>
      <c r="B443"/>
      <c r="C443"/>
      <c r="D443"/>
      <c r="E443"/>
      <c r="F443"/>
      <c r="G443"/>
      <c r="H443"/>
      <c r="I443"/>
      <c r="J443"/>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MN443"/>
    </row>
    <row r="444" spans="1:352" s="485" customFormat="1" x14ac:dyDescent="0.3">
      <c r="A444"/>
      <c r="B444"/>
      <c r="C444"/>
      <c r="D444"/>
      <c r="E444"/>
      <c r="F444"/>
      <c r="G444"/>
      <c r="H444"/>
      <c r="I444"/>
      <c r="J444"/>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MN444"/>
    </row>
    <row r="445" spans="1:352" s="485" customFormat="1" x14ac:dyDescent="0.3">
      <c r="A445"/>
      <c r="B445"/>
      <c r="C445"/>
      <c r="D445"/>
      <c r="E445"/>
      <c r="F445"/>
      <c r="G445"/>
      <c r="H445"/>
      <c r="I445"/>
      <c r="J445"/>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MN445"/>
    </row>
    <row r="446" spans="1:352" s="485" customFormat="1" x14ac:dyDescent="0.3">
      <c r="A446"/>
      <c r="B446"/>
      <c r="C446"/>
      <c r="D446"/>
      <c r="E446"/>
      <c r="F446"/>
      <c r="G446"/>
      <c r="H446"/>
      <c r="I446"/>
      <c r="J446"/>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MN446"/>
    </row>
    <row r="447" spans="1:352" s="485" customFormat="1" x14ac:dyDescent="0.3">
      <c r="A447"/>
      <c r="B447"/>
      <c r="C447"/>
      <c r="D447"/>
      <c r="E447"/>
      <c r="F447"/>
      <c r="G447"/>
      <c r="H447"/>
      <c r="I447"/>
      <c r="J447"/>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MN447"/>
    </row>
    <row r="448" spans="1:352" s="485" customFormat="1" x14ac:dyDescent="0.3">
      <c r="A448"/>
      <c r="B448"/>
      <c r="C448"/>
      <c r="D448"/>
      <c r="E448"/>
      <c r="F448"/>
      <c r="G448"/>
      <c r="H448"/>
      <c r="I448"/>
      <c r="J448"/>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MN448"/>
    </row>
    <row r="449" spans="1:352" s="485" customFormat="1" x14ac:dyDescent="0.3">
      <c r="A449"/>
      <c r="B449"/>
      <c r="C449"/>
      <c r="D449"/>
      <c r="E449"/>
      <c r="F449"/>
      <c r="G449"/>
      <c r="H449"/>
      <c r="I449"/>
      <c r="J449"/>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MN449"/>
    </row>
    <row r="450" spans="1:352" s="485" customFormat="1" x14ac:dyDescent="0.3">
      <c r="A450"/>
      <c r="B450"/>
      <c r="C450"/>
      <c r="D450"/>
      <c r="E450"/>
      <c r="F450"/>
      <c r="G450"/>
      <c r="H450"/>
      <c r="I450"/>
      <c r="J45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MN450"/>
    </row>
    <row r="451" spans="1:352" s="485" customFormat="1" x14ac:dyDescent="0.3">
      <c r="A451"/>
      <c r="B451"/>
      <c r="C451"/>
      <c r="D451"/>
      <c r="E451"/>
      <c r="F451"/>
      <c r="G451"/>
      <c r="H451"/>
      <c r="I451"/>
      <c r="J451"/>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MN451"/>
    </row>
    <row r="452" spans="1:352" s="485" customFormat="1" x14ac:dyDescent="0.3">
      <c r="A452"/>
      <c r="B452"/>
      <c r="C452"/>
      <c r="D452"/>
      <c r="E452"/>
      <c r="F452"/>
      <c r="G452"/>
      <c r="H452"/>
      <c r="I452"/>
      <c r="J452"/>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MN452"/>
    </row>
    <row r="453" spans="1:352" s="485" customFormat="1" x14ac:dyDescent="0.3">
      <c r="A453"/>
      <c r="B453"/>
      <c r="C453"/>
      <c r="D453"/>
      <c r="E453"/>
      <c r="F453"/>
      <c r="G453"/>
      <c r="H453"/>
      <c r="I453"/>
      <c r="J453"/>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MN453"/>
    </row>
    <row r="454" spans="1:352" s="485" customFormat="1" x14ac:dyDescent="0.3">
      <c r="A454"/>
      <c r="B454"/>
      <c r="C454"/>
      <c r="D454"/>
      <c r="E454"/>
      <c r="F454"/>
      <c r="G454"/>
      <c r="H454"/>
      <c r="I454"/>
      <c r="J454"/>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MN454"/>
    </row>
    <row r="455" spans="1:352" s="485" customFormat="1" x14ac:dyDescent="0.3">
      <c r="A455"/>
      <c r="B455"/>
      <c r="C455"/>
      <c r="D455"/>
      <c r="E455"/>
      <c r="F455"/>
      <c r="G455"/>
      <c r="H455"/>
      <c r="I455"/>
      <c r="J455"/>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MN455"/>
    </row>
    <row r="456" spans="1:352" s="485" customFormat="1" x14ac:dyDescent="0.3">
      <c r="A456"/>
      <c r="B456"/>
      <c r="C456"/>
      <c r="D456"/>
      <c r="E456"/>
      <c r="F456"/>
      <c r="G456"/>
      <c r="H456"/>
      <c r="I456"/>
      <c r="J456"/>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MN456"/>
    </row>
    <row r="457" spans="1:352" s="485" customFormat="1" x14ac:dyDescent="0.3">
      <c r="A457"/>
      <c r="B457"/>
      <c r="C457"/>
      <c r="D457"/>
      <c r="E457"/>
      <c r="F457"/>
      <c r="G457"/>
      <c r="H457"/>
      <c r="I457"/>
      <c r="J457"/>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MN457"/>
    </row>
    <row r="458" spans="1:352" s="485" customFormat="1" x14ac:dyDescent="0.3">
      <c r="A458"/>
      <c r="B458"/>
      <c r="C458"/>
      <c r="D458"/>
      <c r="E458"/>
      <c r="F458"/>
      <c r="G458"/>
      <c r="H458"/>
      <c r="I458"/>
      <c r="J458"/>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MN458"/>
    </row>
    <row r="459" spans="1:352" s="485" customFormat="1" x14ac:dyDescent="0.3">
      <c r="A459"/>
      <c r="B459"/>
      <c r="C459"/>
      <c r="D459"/>
      <c r="E459"/>
      <c r="F459"/>
      <c r="G459"/>
      <c r="H459"/>
      <c r="I459"/>
      <c r="J459"/>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MN459"/>
    </row>
    <row r="460" spans="1:352" s="485" customFormat="1" x14ac:dyDescent="0.3">
      <c r="A460"/>
      <c r="B460"/>
      <c r="C460"/>
      <c r="D460"/>
      <c r="E460"/>
      <c r="F460"/>
      <c r="G460"/>
      <c r="H460"/>
      <c r="I460"/>
      <c r="J46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MN460"/>
    </row>
    <row r="461" spans="1:352" s="485" customFormat="1" x14ac:dyDescent="0.3">
      <c r="A461"/>
      <c r="B461"/>
      <c r="C461"/>
      <c r="D461"/>
      <c r="E461"/>
      <c r="F461"/>
      <c r="G461"/>
      <c r="H461"/>
      <c r="I461"/>
      <c r="J461"/>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MN461"/>
    </row>
    <row r="462" spans="1:352" s="485" customFormat="1" x14ac:dyDescent="0.3">
      <c r="A462"/>
      <c r="B462"/>
      <c r="C462"/>
      <c r="D462"/>
      <c r="E462"/>
      <c r="F462"/>
      <c r="G462"/>
      <c r="H462"/>
      <c r="I462"/>
      <c r="J462"/>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MN462"/>
    </row>
    <row r="463" spans="1:352" s="485" customFormat="1" x14ac:dyDescent="0.3">
      <c r="A463"/>
      <c r="B463"/>
      <c r="C463"/>
      <c r="D463"/>
      <c r="E463"/>
      <c r="F463"/>
      <c r="G463"/>
      <c r="H463"/>
      <c r="I463"/>
      <c r="J463"/>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MN463"/>
    </row>
    <row r="464" spans="1:352" s="485" customFormat="1" x14ac:dyDescent="0.3">
      <c r="A464"/>
      <c r="B464"/>
      <c r="C464"/>
      <c r="D464"/>
      <c r="E464"/>
      <c r="F464"/>
      <c r="G464"/>
      <c r="H464"/>
      <c r="I464"/>
      <c r="J464"/>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MN464"/>
    </row>
    <row r="465" spans="1:352" s="485" customFormat="1" x14ac:dyDescent="0.3">
      <c r="A465"/>
      <c r="B465"/>
      <c r="C465"/>
      <c r="D465"/>
      <c r="E465"/>
      <c r="F465"/>
      <c r="G465"/>
      <c r="H465"/>
      <c r="I465"/>
      <c r="J465"/>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MN465"/>
    </row>
    <row r="466" spans="1:352" s="485" customFormat="1" x14ac:dyDescent="0.3">
      <c r="A466"/>
      <c r="B466"/>
      <c r="C466"/>
      <c r="D466"/>
      <c r="E466"/>
      <c r="F466"/>
      <c r="G466"/>
      <c r="H466"/>
      <c r="I466"/>
      <c r="J466"/>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MN466"/>
    </row>
    <row r="467" spans="1:352" s="485" customFormat="1" x14ac:dyDescent="0.3">
      <c r="A467"/>
      <c r="B467"/>
      <c r="C467"/>
      <c r="D467"/>
      <c r="E467"/>
      <c r="F467"/>
      <c r="G467"/>
      <c r="H467"/>
      <c r="I467"/>
      <c r="J467"/>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MN467"/>
    </row>
    <row r="468" spans="1:352" s="485" customFormat="1" x14ac:dyDescent="0.3">
      <c r="A468"/>
      <c r="B468"/>
      <c r="C468"/>
      <c r="D468"/>
      <c r="E468"/>
      <c r="F468"/>
      <c r="G468"/>
      <c r="H468"/>
      <c r="I468"/>
      <c r="J468"/>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MN468"/>
    </row>
    <row r="469" spans="1:352" s="485" customFormat="1" x14ac:dyDescent="0.3">
      <c r="A469"/>
      <c r="B469"/>
      <c r="C469"/>
      <c r="D469"/>
      <c r="E469"/>
      <c r="F469"/>
      <c r="G469"/>
      <c r="H469"/>
      <c r="I469"/>
      <c r="J469"/>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MN469"/>
    </row>
    <row r="470" spans="1:352" s="485" customFormat="1" x14ac:dyDescent="0.3">
      <c r="A470"/>
      <c r="B470"/>
      <c r="C470"/>
      <c r="D470"/>
      <c r="E470"/>
      <c r="F470"/>
      <c r="G470"/>
      <c r="H470"/>
      <c r="I470"/>
      <c r="J47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MN470"/>
    </row>
    <row r="471" spans="1:352" s="485" customFormat="1" x14ac:dyDescent="0.3">
      <c r="A471"/>
      <c r="B471"/>
      <c r="C471"/>
      <c r="D471"/>
      <c r="E471"/>
      <c r="F471"/>
      <c r="G471"/>
      <c r="H471"/>
      <c r="I471"/>
      <c r="J471"/>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MN471"/>
    </row>
    <row r="472" spans="1:352" s="485" customFormat="1" x14ac:dyDescent="0.3">
      <c r="A472"/>
      <c r="B472"/>
      <c r="C472"/>
      <c r="D472"/>
      <c r="E472"/>
      <c r="F472"/>
      <c r="G472"/>
      <c r="H472"/>
      <c r="I472"/>
      <c r="J472"/>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MN472"/>
    </row>
    <row r="473" spans="1:352" s="485" customFormat="1" x14ac:dyDescent="0.3">
      <c r="A473"/>
      <c r="B473"/>
      <c r="C473"/>
      <c r="D473"/>
      <c r="E473"/>
      <c r="F473"/>
      <c r="G473"/>
      <c r="H473"/>
      <c r="I473"/>
      <c r="J473"/>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MN473"/>
    </row>
    <row r="474" spans="1:352" s="485" customFormat="1" x14ac:dyDescent="0.3">
      <c r="A474"/>
      <c r="B474"/>
      <c r="C474"/>
      <c r="D474"/>
      <c r="E474"/>
      <c r="F474"/>
      <c r="G474"/>
      <c r="H474"/>
      <c r="I474"/>
      <c r="J474"/>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MN474"/>
    </row>
    <row r="475" spans="1:352" s="485" customFormat="1" x14ac:dyDescent="0.3">
      <c r="A475"/>
      <c r="B475"/>
      <c r="C475"/>
      <c r="D475"/>
      <c r="E475"/>
      <c r="F475"/>
      <c r="G475"/>
      <c r="H475"/>
      <c r="I475"/>
      <c r="J475"/>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MN475"/>
    </row>
    <row r="476" spans="1:352" s="485" customFormat="1" x14ac:dyDescent="0.3">
      <c r="A476"/>
      <c r="B476"/>
      <c r="C476"/>
      <c r="D476"/>
      <c r="E476"/>
      <c r="F476"/>
      <c r="G476"/>
      <c r="H476"/>
      <c r="I476"/>
      <c r="J476"/>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MN476"/>
    </row>
    <row r="477" spans="1:352" s="485" customFormat="1" x14ac:dyDescent="0.3">
      <c r="A477"/>
      <c r="B477"/>
      <c r="C477"/>
      <c r="D477"/>
      <c r="E477"/>
      <c r="F477"/>
      <c r="G477"/>
      <c r="H477"/>
      <c r="I477"/>
      <c r="J477"/>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MN477"/>
    </row>
    <row r="478" spans="1:352" s="485" customFormat="1" x14ac:dyDescent="0.3">
      <c r="A478"/>
      <c r="B478"/>
      <c r="C478"/>
      <c r="D478"/>
      <c r="E478"/>
      <c r="F478"/>
      <c r="G478"/>
      <c r="H478"/>
      <c r="I478"/>
      <c r="J478"/>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MN478"/>
    </row>
    <row r="479" spans="1:352" s="485" customFormat="1" x14ac:dyDescent="0.3">
      <c r="A479"/>
      <c r="B479"/>
      <c r="C479"/>
      <c r="D479"/>
      <c r="E479"/>
      <c r="F479"/>
      <c r="G479"/>
      <c r="H479"/>
      <c r="I479"/>
      <c r="J479"/>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MN479"/>
    </row>
    <row r="480" spans="1:352" s="485" customFormat="1" x14ac:dyDescent="0.3">
      <c r="A480"/>
      <c r="B480"/>
      <c r="C480"/>
      <c r="D480"/>
      <c r="E480"/>
      <c r="F480"/>
      <c r="G480"/>
      <c r="H480"/>
      <c r="I480"/>
      <c r="J48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MN480"/>
    </row>
    <row r="481" spans="1:352" s="485" customFormat="1" x14ac:dyDescent="0.3">
      <c r="A481"/>
      <c r="B481"/>
      <c r="C481"/>
      <c r="D481"/>
      <c r="E481"/>
      <c r="F481"/>
      <c r="G481"/>
      <c r="H481"/>
      <c r="I481"/>
      <c r="J481"/>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MN481"/>
    </row>
    <row r="482" spans="1:352" s="485" customFormat="1" x14ac:dyDescent="0.3">
      <c r="A482"/>
      <c r="B482"/>
      <c r="C482"/>
      <c r="D482"/>
      <c r="E482"/>
      <c r="F482"/>
      <c r="G482"/>
      <c r="H482"/>
      <c r="I482"/>
      <c r="J482"/>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MN482"/>
    </row>
    <row r="483" spans="1:352" s="485" customFormat="1" x14ac:dyDescent="0.3">
      <c r="A483"/>
      <c r="B483"/>
      <c r="C483"/>
      <c r="D483"/>
      <c r="E483"/>
      <c r="F483"/>
      <c r="G483"/>
      <c r="H483"/>
      <c r="I483"/>
      <c r="J483"/>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MN483"/>
    </row>
    <row r="484" spans="1:352" s="485" customFormat="1" x14ac:dyDescent="0.3">
      <c r="A484"/>
      <c r="B484"/>
      <c r="C484"/>
      <c r="D484"/>
      <c r="E484"/>
      <c r="F484"/>
      <c r="G484"/>
      <c r="H484"/>
      <c r="I484"/>
      <c r="J484"/>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MN484"/>
    </row>
    <row r="485" spans="1:352" s="485" customFormat="1" x14ac:dyDescent="0.3">
      <c r="A485"/>
      <c r="B485"/>
      <c r="C485"/>
      <c r="D485"/>
      <c r="E485"/>
      <c r="F485"/>
      <c r="G485"/>
      <c r="H485"/>
      <c r="I485"/>
      <c r="J485"/>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MN485"/>
    </row>
    <row r="486" spans="1:352" s="485" customFormat="1" x14ac:dyDescent="0.3">
      <c r="A486"/>
      <c r="B486"/>
      <c r="C486"/>
      <c r="D486"/>
      <c r="E486"/>
      <c r="F486"/>
      <c r="G486"/>
      <c r="H486"/>
      <c r="I486"/>
      <c r="J486"/>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MN486"/>
    </row>
    <row r="487" spans="1:352" s="485" customFormat="1" x14ac:dyDescent="0.3">
      <c r="A487"/>
      <c r="B487"/>
      <c r="C487"/>
      <c r="D487"/>
      <c r="E487"/>
      <c r="F487"/>
      <c r="G487"/>
      <c r="H487"/>
      <c r="I487"/>
      <c r="J487"/>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MN487"/>
    </row>
    <row r="488" spans="1:352" s="485" customFormat="1" x14ac:dyDescent="0.3">
      <c r="A488"/>
      <c r="B488"/>
      <c r="C488"/>
      <c r="D488"/>
      <c r="E488"/>
      <c r="F488"/>
      <c r="G488"/>
      <c r="H488"/>
      <c r="I488"/>
      <c r="J488"/>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MN488"/>
    </row>
    <row r="489" spans="1:352" s="485" customFormat="1" x14ac:dyDescent="0.3">
      <c r="A489"/>
      <c r="B489"/>
      <c r="C489"/>
      <c r="D489"/>
      <c r="E489"/>
      <c r="F489"/>
      <c r="G489"/>
      <c r="H489"/>
      <c r="I489"/>
      <c r="J489"/>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MN489"/>
    </row>
    <row r="490" spans="1:352" s="485" customFormat="1" x14ac:dyDescent="0.3">
      <c r="A490"/>
      <c r="B490"/>
      <c r="C490"/>
      <c r="D490"/>
      <c r="E490"/>
      <c r="F490"/>
      <c r="G490"/>
      <c r="H490"/>
      <c r="I490"/>
      <c r="J49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MN490"/>
    </row>
    <row r="491" spans="1:352" s="485" customFormat="1" x14ac:dyDescent="0.3">
      <c r="A491"/>
      <c r="B491"/>
      <c r="C491"/>
      <c r="D491"/>
      <c r="E491"/>
      <c r="F491"/>
      <c r="G491"/>
      <c r="H491"/>
      <c r="I491"/>
      <c r="J491"/>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MN491"/>
    </row>
    <row r="492" spans="1:352" s="485" customFormat="1" x14ac:dyDescent="0.3">
      <c r="A492"/>
      <c r="B492"/>
      <c r="C492"/>
      <c r="D492"/>
      <c r="E492"/>
      <c r="F492"/>
      <c r="G492"/>
      <c r="H492"/>
      <c r="I492"/>
      <c r="J492"/>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MN492"/>
    </row>
    <row r="493" spans="1:352" s="485" customFormat="1" x14ac:dyDescent="0.3">
      <c r="A493"/>
      <c r="B493"/>
      <c r="C493"/>
      <c r="D493"/>
      <c r="E493"/>
      <c r="F493"/>
      <c r="G493"/>
      <c r="H493"/>
      <c r="I493"/>
      <c r="J493"/>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MN493"/>
    </row>
    <row r="494" spans="1:352" s="485" customFormat="1" x14ac:dyDescent="0.3">
      <c r="A494"/>
      <c r="B494"/>
      <c r="C494"/>
      <c r="D494"/>
      <c r="E494"/>
      <c r="F494"/>
      <c r="G494"/>
      <c r="H494"/>
      <c r="I494"/>
      <c r="J494"/>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MN494"/>
    </row>
    <row r="495" spans="1:352" s="485" customFormat="1" x14ac:dyDescent="0.3">
      <c r="A495"/>
      <c r="B495"/>
      <c r="C495"/>
      <c r="D495"/>
      <c r="E495"/>
      <c r="F495"/>
      <c r="G495"/>
      <c r="H495"/>
      <c r="I495"/>
      <c r="J495"/>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MN495"/>
    </row>
    <row r="496" spans="1:352" s="485" customFormat="1" x14ac:dyDescent="0.3">
      <c r="A496"/>
      <c r="B496"/>
      <c r="C496"/>
      <c r="D496"/>
      <c r="E496"/>
      <c r="F496"/>
      <c r="G496"/>
      <c r="H496"/>
      <c r="I496"/>
      <c r="J496"/>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MN496"/>
    </row>
    <row r="497" spans="1:352" s="485" customFormat="1" x14ac:dyDescent="0.3">
      <c r="A497"/>
      <c r="B497"/>
      <c r="C497"/>
      <c r="D497"/>
      <c r="E497"/>
      <c r="F497"/>
      <c r="G497"/>
      <c r="H497"/>
      <c r="I497"/>
      <c r="J497"/>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MN497"/>
    </row>
    <row r="498" spans="1:352" s="485" customFormat="1" x14ac:dyDescent="0.3">
      <c r="A498"/>
      <c r="B498"/>
      <c r="C498"/>
      <c r="D498"/>
      <c r="E498"/>
      <c r="F498"/>
      <c r="G498"/>
      <c r="H498"/>
      <c r="I498"/>
      <c r="J498"/>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MN498"/>
    </row>
    <row r="499" spans="1:352" s="485" customFormat="1" x14ac:dyDescent="0.3">
      <c r="A499"/>
      <c r="B499"/>
      <c r="C499"/>
      <c r="D499"/>
      <c r="E499"/>
      <c r="F499"/>
      <c r="G499"/>
      <c r="H499"/>
      <c r="I499"/>
      <c r="J499"/>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MN499"/>
    </row>
    <row r="500" spans="1:352" s="485" customFormat="1" x14ac:dyDescent="0.3">
      <c r="A500"/>
      <c r="B500"/>
      <c r="C500"/>
      <c r="D500"/>
      <c r="E500"/>
      <c r="F500"/>
      <c r="G500"/>
      <c r="H500"/>
      <c r="I500"/>
      <c r="J50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MN500"/>
    </row>
    <row r="501" spans="1:352" s="485" customFormat="1" x14ac:dyDescent="0.3">
      <c r="A501"/>
      <c r="B501"/>
      <c r="C501"/>
      <c r="D501"/>
      <c r="E501"/>
      <c r="F501"/>
      <c r="G501"/>
      <c r="H501"/>
      <c r="I501"/>
      <c r="J501"/>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MN501"/>
    </row>
    <row r="502" spans="1:352" s="485" customFormat="1" x14ac:dyDescent="0.3">
      <c r="A502"/>
      <c r="B502"/>
      <c r="C502"/>
      <c r="D502"/>
      <c r="E502"/>
      <c r="F502"/>
      <c r="G502"/>
      <c r="H502"/>
      <c r="I502"/>
      <c r="J502"/>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MN502"/>
    </row>
    <row r="503" spans="1:352" s="485" customFormat="1" x14ac:dyDescent="0.3">
      <c r="A503"/>
      <c r="B503"/>
      <c r="C503"/>
      <c r="D503"/>
      <c r="E503"/>
      <c r="F503"/>
      <c r="G503"/>
      <c r="H503"/>
      <c r="I503"/>
      <c r="J503"/>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MN503"/>
    </row>
    <row r="504" spans="1:352" s="485" customFormat="1" x14ac:dyDescent="0.3">
      <c r="A504"/>
      <c r="B504"/>
      <c r="C504"/>
      <c r="D504"/>
      <c r="E504"/>
      <c r="F504"/>
      <c r="G504"/>
      <c r="H504"/>
      <c r="I504"/>
      <c r="J504"/>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MN504"/>
    </row>
    <row r="505" spans="1:352" s="485" customFormat="1" x14ac:dyDescent="0.3">
      <c r="A505"/>
      <c r="B505"/>
      <c r="C505"/>
      <c r="D505"/>
      <c r="E505"/>
      <c r="F505"/>
      <c r="G505"/>
      <c r="H505"/>
      <c r="I505"/>
      <c r="J505"/>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MN505"/>
    </row>
    <row r="506" spans="1:352" s="485" customFormat="1" x14ac:dyDescent="0.3">
      <c r="A506"/>
      <c r="B506"/>
      <c r="C506"/>
      <c r="D506"/>
      <c r="E506"/>
      <c r="F506"/>
      <c r="G506"/>
      <c r="H506"/>
      <c r="I506"/>
      <c r="J506"/>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MN506"/>
    </row>
    <row r="507" spans="1:352" s="485" customFormat="1" x14ac:dyDescent="0.3">
      <c r="A507"/>
      <c r="B507"/>
      <c r="C507"/>
      <c r="D507"/>
      <c r="E507"/>
      <c r="F507"/>
      <c r="G507"/>
      <c r="H507"/>
      <c r="I507"/>
      <c r="J507"/>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MN507"/>
    </row>
    <row r="508" spans="1:352" s="485" customFormat="1" x14ac:dyDescent="0.3">
      <c r="A508"/>
      <c r="B508"/>
      <c r="C508"/>
      <c r="D508"/>
      <c r="E508"/>
      <c r="F508"/>
      <c r="G508"/>
      <c r="H508"/>
      <c r="I508"/>
      <c r="J508"/>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MN508"/>
    </row>
    <row r="509" spans="1:352" s="485" customFormat="1" x14ac:dyDescent="0.3">
      <c r="A509"/>
      <c r="B509"/>
      <c r="C509"/>
      <c r="D509"/>
      <c r="E509"/>
      <c r="F509"/>
      <c r="G509"/>
      <c r="H509"/>
      <c r="I509"/>
      <c r="J509"/>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MN509"/>
    </row>
    <row r="510" spans="1:352" s="485" customFormat="1" x14ac:dyDescent="0.3">
      <c r="A510"/>
      <c r="B510"/>
      <c r="C510"/>
      <c r="D510"/>
      <c r="E510"/>
      <c r="F510"/>
      <c r="G510"/>
      <c r="H510"/>
      <c r="I510"/>
      <c r="J51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MN510"/>
    </row>
    <row r="511" spans="1:352" s="485" customFormat="1" x14ac:dyDescent="0.3">
      <c r="A511"/>
      <c r="B511"/>
      <c r="C511"/>
      <c r="D511"/>
      <c r="E511"/>
      <c r="F511"/>
      <c r="G511"/>
      <c r="H511"/>
      <c r="I511"/>
      <c r="J511"/>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MN511"/>
    </row>
    <row r="512" spans="1:352" s="485" customFormat="1" x14ac:dyDescent="0.3">
      <c r="A512"/>
      <c r="B512"/>
      <c r="C512"/>
      <c r="D512"/>
      <c r="E512"/>
      <c r="F512"/>
      <c r="G512"/>
      <c r="H512"/>
      <c r="I512"/>
      <c r="J512"/>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MN512"/>
    </row>
    <row r="513" spans="1:352" s="485" customFormat="1" x14ac:dyDescent="0.3">
      <c r="A513"/>
      <c r="B513"/>
      <c r="C513"/>
      <c r="D513"/>
      <c r="E513"/>
      <c r="F513"/>
      <c r="G513"/>
      <c r="H513"/>
      <c r="I513"/>
      <c r="J513"/>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MN513"/>
    </row>
    <row r="514" spans="1:352" s="485" customFormat="1" x14ac:dyDescent="0.3">
      <c r="A514"/>
      <c r="B514"/>
      <c r="C514"/>
      <c r="D514"/>
      <c r="E514"/>
      <c r="F514"/>
      <c r="G514"/>
      <c r="H514"/>
      <c r="I514"/>
      <c r="J514"/>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MN514"/>
    </row>
    <row r="515" spans="1:352" s="485" customFormat="1" x14ac:dyDescent="0.3">
      <c r="A515"/>
      <c r="B515"/>
      <c r="C515"/>
      <c r="D515"/>
      <c r="E515"/>
      <c r="F515"/>
      <c r="G515"/>
      <c r="H515"/>
      <c r="I515"/>
      <c r="J515"/>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MN515"/>
    </row>
    <row r="516" spans="1:352" s="485" customFormat="1" x14ac:dyDescent="0.3">
      <c r="A516"/>
      <c r="B516"/>
      <c r="C516"/>
      <c r="D516"/>
      <c r="E516"/>
      <c r="F516"/>
      <c r="G516"/>
      <c r="H516"/>
      <c r="I516"/>
      <c r="J516"/>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MN516"/>
    </row>
    <row r="517" spans="1:352" s="485" customFormat="1" x14ac:dyDescent="0.3">
      <c r="A517"/>
      <c r="B517"/>
      <c r="C517"/>
      <c r="D517"/>
      <c r="E517"/>
      <c r="F517"/>
      <c r="G517"/>
      <c r="H517"/>
      <c r="I517"/>
      <c r="J517"/>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MN517"/>
    </row>
    <row r="518" spans="1:352" s="485" customFormat="1" x14ac:dyDescent="0.3">
      <c r="A518"/>
      <c r="B518"/>
      <c r="C518"/>
      <c r="D518"/>
      <c r="E518"/>
      <c r="F518"/>
      <c r="G518"/>
      <c r="H518"/>
      <c r="I518"/>
      <c r="J518"/>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MN518"/>
    </row>
    <row r="519" spans="1:352" s="485" customFormat="1" x14ac:dyDescent="0.3">
      <c r="A519"/>
      <c r="B519"/>
      <c r="C519"/>
      <c r="D519"/>
      <c r="E519"/>
      <c r="F519"/>
      <c r="G519"/>
      <c r="H519"/>
      <c r="I519"/>
      <c r="J519"/>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MN519"/>
    </row>
    <row r="520" spans="1:352" s="485" customFormat="1" x14ac:dyDescent="0.3">
      <c r="A520"/>
      <c r="B520"/>
      <c r="C520"/>
      <c r="D520"/>
      <c r="E520"/>
      <c r="F520"/>
      <c r="G520"/>
      <c r="H520"/>
      <c r="I520"/>
      <c r="J52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MN520"/>
    </row>
    <row r="521" spans="1:352" s="485" customFormat="1" x14ac:dyDescent="0.3">
      <c r="A521"/>
      <c r="B521"/>
      <c r="C521"/>
      <c r="D521"/>
      <c r="E521"/>
      <c r="F521"/>
      <c r="G521"/>
      <c r="H521"/>
      <c r="I521"/>
      <c r="J521"/>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MN521"/>
    </row>
    <row r="522" spans="1:352" s="485" customFormat="1" x14ac:dyDescent="0.3">
      <c r="A522"/>
      <c r="B522"/>
      <c r="C522"/>
      <c r="D522"/>
      <c r="E522"/>
      <c r="F522"/>
      <c r="G522"/>
      <c r="H522"/>
      <c r="I522"/>
      <c r="J522"/>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MN522"/>
    </row>
    <row r="523" spans="1:352" s="485" customFormat="1" x14ac:dyDescent="0.3">
      <c r="A523"/>
      <c r="B523"/>
      <c r="C523"/>
      <c r="D523"/>
      <c r="E523"/>
      <c r="F523"/>
      <c r="G523"/>
      <c r="H523"/>
      <c r="I523"/>
      <c r="J523"/>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MN523"/>
    </row>
    <row r="524" spans="1:352" s="485" customFormat="1" x14ac:dyDescent="0.3">
      <c r="A524"/>
      <c r="B524"/>
      <c r="C524"/>
      <c r="D524"/>
      <c r="E524"/>
      <c r="F524"/>
      <c r="G524"/>
      <c r="H524"/>
      <c r="I524"/>
      <c r="J524"/>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MN524"/>
    </row>
    <row r="525" spans="1:352" s="485" customFormat="1" x14ac:dyDescent="0.3">
      <c r="A525"/>
      <c r="B525"/>
      <c r="C525"/>
      <c r="D525"/>
      <c r="E525"/>
      <c r="F525"/>
      <c r="G525"/>
      <c r="H525"/>
      <c r="I525"/>
      <c r="J525"/>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MN525"/>
    </row>
    <row r="526" spans="1:352" s="485" customFormat="1" x14ac:dyDescent="0.3">
      <c r="A526"/>
      <c r="B526"/>
      <c r="C526"/>
      <c r="D526"/>
      <c r="E526"/>
      <c r="F526"/>
      <c r="G526"/>
      <c r="H526"/>
      <c r="I526"/>
      <c r="J526"/>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MN526"/>
    </row>
    <row r="527" spans="1:352" s="485" customFormat="1" x14ac:dyDescent="0.3">
      <c r="A527"/>
      <c r="B527"/>
      <c r="C527"/>
      <c r="D527"/>
      <c r="E527"/>
      <c r="F527"/>
      <c r="G527"/>
      <c r="H527"/>
      <c r="I527"/>
      <c r="J527"/>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MN527"/>
    </row>
    <row r="528" spans="1:352" s="485" customFormat="1" x14ac:dyDescent="0.3">
      <c r="A528"/>
      <c r="B528"/>
      <c r="C528"/>
      <c r="D528"/>
      <c r="E528"/>
      <c r="F528"/>
      <c r="G528"/>
      <c r="H528"/>
      <c r="I528"/>
      <c r="J528"/>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MN528"/>
    </row>
    <row r="529" spans="1:352" s="485" customFormat="1" x14ac:dyDescent="0.3">
      <c r="A529"/>
      <c r="B529"/>
      <c r="C529"/>
      <c r="D529"/>
      <c r="E529"/>
      <c r="F529"/>
      <c r="G529"/>
      <c r="H529"/>
      <c r="I529"/>
      <c r="J529"/>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MN529"/>
    </row>
    <row r="530" spans="1:352" s="485" customFormat="1" x14ac:dyDescent="0.3">
      <c r="A530"/>
      <c r="B530"/>
      <c r="C530"/>
      <c r="D530"/>
      <c r="E530"/>
      <c r="F530"/>
      <c r="G530"/>
      <c r="H530"/>
      <c r="I530"/>
      <c r="J5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MN530"/>
    </row>
    <row r="531" spans="1:352" s="485" customFormat="1" x14ac:dyDescent="0.3">
      <c r="A531"/>
      <c r="B531"/>
      <c r="C531"/>
      <c r="D531"/>
      <c r="E531"/>
      <c r="F531"/>
      <c r="G531"/>
      <c r="H531"/>
      <c r="I531"/>
      <c r="J531"/>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MN531"/>
    </row>
    <row r="532" spans="1:352" s="485" customFormat="1" x14ac:dyDescent="0.3">
      <c r="A532"/>
      <c r="B532"/>
      <c r="C532"/>
      <c r="D532"/>
      <c r="E532"/>
      <c r="F532"/>
      <c r="G532"/>
      <c r="H532"/>
      <c r="I532"/>
      <c r="J532"/>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MN532"/>
    </row>
    <row r="533" spans="1:352" s="485" customFormat="1" x14ac:dyDescent="0.3">
      <c r="A533"/>
      <c r="B533"/>
      <c r="C533"/>
      <c r="D533"/>
      <c r="E533"/>
      <c r="F533"/>
      <c r="G533"/>
      <c r="H533"/>
      <c r="I533"/>
      <c r="J533"/>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MN533"/>
    </row>
    <row r="534" spans="1:352" s="485" customFormat="1" x14ac:dyDescent="0.3">
      <c r="A534"/>
      <c r="B534"/>
      <c r="C534"/>
      <c r="D534"/>
      <c r="E534"/>
      <c r="F534"/>
      <c r="G534"/>
      <c r="H534"/>
      <c r="I534"/>
      <c r="J534"/>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MN534"/>
    </row>
    <row r="535" spans="1:352" s="485" customFormat="1" x14ac:dyDescent="0.3">
      <c r="A535"/>
      <c r="B535"/>
      <c r="C535"/>
      <c r="D535"/>
      <c r="E535"/>
      <c r="F535"/>
      <c r="G535"/>
      <c r="H535"/>
      <c r="I535"/>
      <c r="J535"/>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MN535"/>
    </row>
    <row r="536" spans="1:352" s="485" customFormat="1" x14ac:dyDescent="0.3">
      <c r="A536"/>
      <c r="B536"/>
      <c r="C536"/>
      <c r="D536"/>
      <c r="E536"/>
      <c r="F536"/>
      <c r="G536"/>
      <c r="H536"/>
      <c r="I536"/>
      <c r="J536"/>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MN536"/>
    </row>
    <row r="537" spans="1:352" s="485" customFormat="1" x14ac:dyDescent="0.3">
      <c r="A537"/>
      <c r="B537"/>
      <c r="C537"/>
      <c r="D537"/>
      <c r="E537"/>
      <c r="F537"/>
      <c r="G537"/>
      <c r="H537"/>
      <c r="I537"/>
      <c r="J537"/>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MN537"/>
    </row>
    <row r="538" spans="1:352" s="485" customFormat="1" x14ac:dyDescent="0.3">
      <c r="A538"/>
      <c r="B538"/>
      <c r="C538"/>
      <c r="D538"/>
      <c r="E538"/>
      <c r="F538"/>
      <c r="G538"/>
      <c r="H538"/>
      <c r="I538"/>
      <c r="J538"/>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MN538"/>
    </row>
    <row r="539" spans="1:352" s="485" customFormat="1" x14ac:dyDescent="0.3">
      <c r="A539"/>
      <c r="B539"/>
      <c r="C539"/>
      <c r="D539"/>
      <c r="E539"/>
      <c r="F539"/>
      <c r="G539"/>
      <c r="H539"/>
      <c r="I539"/>
      <c r="J539"/>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MN539"/>
    </row>
    <row r="540" spans="1:352" s="485" customFormat="1" x14ac:dyDescent="0.3">
      <c r="A540"/>
      <c r="B540"/>
      <c r="C540"/>
      <c r="D540"/>
      <c r="E540"/>
      <c r="F540"/>
      <c r="G540"/>
      <c r="H540"/>
      <c r="I540"/>
      <c r="J54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MN540"/>
    </row>
    <row r="541" spans="1:352" s="485" customFormat="1" x14ac:dyDescent="0.3">
      <c r="A541"/>
      <c r="B541"/>
      <c r="C541"/>
      <c r="D541"/>
      <c r="E541"/>
      <c r="F541"/>
      <c r="G541"/>
      <c r="H541"/>
      <c r="I541"/>
      <c r="J541"/>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MN541"/>
    </row>
    <row r="542" spans="1:352" s="485" customFormat="1" x14ac:dyDescent="0.3">
      <c r="A542"/>
      <c r="B542"/>
      <c r="C542"/>
      <c r="D542"/>
      <c r="E542"/>
      <c r="F542"/>
      <c r="G542"/>
      <c r="H542"/>
      <c r="I542"/>
      <c r="J542"/>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MN542"/>
    </row>
    <row r="543" spans="1:352" s="485" customFormat="1" x14ac:dyDescent="0.3">
      <c r="A543"/>
      <c r="B543"/>
      <c r="C543"/>
      <c r="D543"/>
      <c r="E543"/>
      <c r="F543"/>
      <c r="G543"/>
      <c r="H543"/>
      <c r="I543"/>
      <c r="J543"/>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MN543"/>
    </row>
    <row r="544" spans="1:352" s="485" customFormat="1" x14ac:dyDescent="0.3">
      <c r="A544"/>
      <c r="B544"/>
      <c r="C544"/>
      <c r="D544"/>
      <c r="E544"/>
      <c r="F544"/>
      <c r="G544"/>
      <c r="H544"/>
      <c r="I544"/>
      <c r="J544"/>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MN544"/>
    </row>
    <row r="545" spans="1:352" s="485" customFormat="1" x14ac:dyDescent="0.3">
      <c r="A545"/>
      <c r="B545"/>
      <c r="C545"/>
      <c r="D545"/>
      <c r="E545"/>
      <c r="F545"/>
      <c r="G545"/>
      <c r="H545"/>
      <c r="I545"/>
      <c r="J545"/>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MN545"/>
    </row>
    <row r="546" spans="1:352" s="485" customFormat="1" x14ac:dyDescent="0.3">
      <c r="A546"/>
      <c r="B546"/>
      <c r="C546"/>
      <c r="D546"/>
      <c r="E546"/>
      <c r="F546"/>
      <c r="G546"/>
      <c r="H546"/>
      <c r="I546"/>
      <c r="J546"/>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MN546"/>
    </row>
    <row r="547" spans="1:352" s="485" customFormat="1" x14ac:dyDescent="0.3">
      <c r="A547"/>
      <c r="B547"/>
      <c r="C547"/>
      <c r="D547"/>
      <c r="E547"/>
      <c r="F547"/>
      <c r="G547"/>
      <c r="H547"/>
      <c r="I547"/>
      <c r="J547"/>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MN547"/>
    </row>
    <row r="548" spans="1:352" s="485" customFormat="1" x14ac:dyDescent="0.3">
      <c r="A548"/>
      <c r="B548"/>
      <c r="C548"/>
      <c r="D548"/>
      <c r="E548"/>
      <c r="F548"/>
      <c r="G548"/>
      <c r="H548"/>
      <c r="I548"/>
      <c r="J548"/>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MN548"/>
    </row>
    <row r="549" spans="1:352" s="485" customFormat="1" x14ac:dyDescent="0.3">
      <c r="A549"/>
      <c r="B549"/>
      <c r="C549"/>
      <c r="D549"/>
      <c r="E549"/>
      <c r="F549"/>
      <c r="G549"/>
      <c r="H549"/>
      <c r="I549"/>
      <c r="J549"/>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MN549"/>
    </row>
    <row r="550" spans="1:352" s="485" customFormat="1" x14ac:dyDescent="0.3">
      <c r="A550"/>
      <c r="B550"/>
      <c r="C550"/>
      <c r="D550"/>
      <c r="E550"/>
      <c r="F550"/>
      <c r="G550"/>
      <c r="H550"/>
      <c r="I550"/>
      <c r="J55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MN550"/>
    </row>
    <row r="551" spans="1:352" s="485" customFormat="1" x14ac:dyDescent="0.3">
      <c r="A551"/>
      <c r="B551"/>
      <c r="C551"/>
      <c r="D551"/>
      <c r="E551"/>
      <c r="F551"/>
      <c r="G551"/>
      <c r="H551"/>
      <c r="I551"/>
      <c r="J551"/>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MN551"/>
    </row>
    <row r="552" spans="1:352" s="485" customFormat="1" x14ac:dyDescent="0.3">
      <c r="A552"/>
      <c r="B552"/>
      <c r="C552"/>
      <c r="D552"/>
      <c r="E552"/>
      <c r="F552"/>
      <c r="G552"/>
      <c r="H552"/>
      <c r="I552"/>
      <c r="J552"/>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MN552"/>
    </row>
    <row r="553" spans="1:352" s="485" customFormat="1" x14ac:dyDescent="0.3">
      <c r="A553"/>
      <c r="B553"/>
      <c r="C553"/>
      <c r="D553"/>
      <c r="E553"/>
      <c r="F553"/>
      <c r="G553"/>
      <c r="H553"/>
      <c r="I553"/>
      <c r="J553"/>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MN553"/>
    </row>
    <row r="554" spans="1:352" s="485" customFormat="1" x14ac:dyDescent="0.3">
      <c r="A554"/>
      <c r="B554"/>
      <c r="C554"/>
      <c r="D554"/>
      <c r="E554"/>
      <c r="F554"/>
      <c r="G554"/>
      <c r="H554"/>
      <c r="I554"/>
      <c r="J554"/>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MN554"/>
    </row>
    <row r="555" spans="1:352" s="485" customFormat="1" x14ac:dyDescent="0.3">
      <c r="A555"/>
      <c r="B555"/>
      <c r="C555"/>
      <c r="D555"/>
      <c r="E555"/>
      <c r="F555"/>
      <c r="G555"/>
      <c r="H555"/>
      <c r="I555"/>
      <c r="J555"/>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MN555"/>
    </row>
    <row r="556" spans="1:352" s="485" customFormat="1" x14ac:dyDescent="0.3">
      <c r="A556"/>
      <c r="B556"/>
      <c r="C556"/>
      <c r="D556"/>
      <c r="E556"/>
      <c r="F556"/>
      <c r="G556"/>
      <c r="H556"/>
      <c r="I556"/>
      <c r="J556"/>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MN556"/>
    </row>
    <row r="557" spans="1:352" s="485" customFormat="1" x14ac:dyDescent="0.3">
      <c r="A557"/>
      <c r="B557"/>
      <c r="C557"/>
      <c r="D557"/>
      <c r="E557"/>
      <c r="F557"/>
      <c r="G557"/>
      <c r="H557"/>
      <c r="I557"/>
      <c r="J557"/>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MN557"/>
    </row>
    <row r="558" spans="1:352" s="485" customFormat="1" x14ac:dyDescent="0.3">
      <c r="A558"/>
      <c r="B558"/>
      <c r="C558"/>
      <c r="D558"/>
      <c r="E558"/>
      <c r="F558"/>
      <c r="G558"/>
      <c r="H558"/>
      <c r="I558"/>
      <c r="J558"/>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MN558"/>
    </row>
    <row r="559" spans="1:352" s="485" customFormat="1" x14ac:dyDescent="0.3">
      <c r="A559"/>
      <c r="B559"/>
      <c r="C559"/>
      <c r="D559"/>
      <c r="E559"/>
      <c r="F559"/>
      <c r="G559"/>
      <c r="H559"/>
      <c r="I559"/>
      <c r="J559"/>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MN559"/>
    </row>
    <row r="560" spans="1:352" s="485" customFormat="1" x14ac:dyDescent="0.3">
      <c r="A560"/>
      <c r="B560"/>
      <c r="C560"/>
      <c r="D560"/>
      <c r="E560"/>
      <c r="F560"/>
      <c r="G560"/>
      <c r="H560"/>
      <c r="I560"/>
      <c r="J56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MN560"/>
    </row>
    <row r="561" spans="1:352" s="485" customFormat="1" x14ac:dyDescent="0.3">
      <c r="A561"/>
      <c r="B561"/>
      <c r="C561"/>
      <c r="D561"/>
      <c r="E561"/>
      <c r="F561"/>
      <c r="G561"/>
      <c r="H561"/>
      <c r="I561"/>
      <c r="J561"/>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MN561"/>
    </row>
    <row r="562" spans="1:352" s="485" customFormat="1" x14ac:dyDescent="0.3">
      <c r="A562"/>
      <c r="B562"/>
      <c r="C562"/>
      <c r="D562"/>
      <c r="E562"/>
      <c r="F562"/>
      <c r="G562"/>
      <c r="H562"/>
      <c r="I562"/>
      <c r="J562"/>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MN562"/>
    </row>
    <row r="563" spans="1:352" s="485" customFormat="1" x14ac:dyDescent="0.3">
      <c r="A563"/>
      <c r="B563"/>
      <c r="C563"/>
      <c r="D563"/>
      <c r="E563"/>
      <c r="F563"/>
      <c r="G563"/>
      <c r="H563"/>
      <c r="I563"/>
      <c r="J563"/>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MN563"/>
    </row>
    <row r="564" spans="1:352" s="485" customFormat="1" x14ac:dyDescent="0.3">
      <c r="A564"/>
      <c r="B564"/>
      <c r="C564"/>
      <c r="D564"/>
      <c r="E564"/>
      <c r="F564"/>
      <c r="G564"/>
      <c r="H564"/>
      <c r="I564"/>
      <c r="J564"/>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MN564"/>
    </row>
    <row r="565" spans="1:352" s="485" customFormat="1" x14ac:dyDescent="0.3">
      <c r="A565"/>
      <c r="B565"/>
      <c r="C565"/>
      <c r="D565"/>
      <c r="E565"/>
      <c r="F565"/>
      <c r="G565"/>
      <c r="H565"/>
      <c r="I565"/>
      <c r="J565"/>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MN565"/>
    </row>
    <row r="566" spans="1:352" s="485" customFormat="1" x14ac:dyDescent="0.3">
      <c r="A566"/>
      <c r="B566"/>
      <c r="C566"/>
      <c r="D566"/>
      <c r="E566"/>
      <c r="F566"/>
      <c r="G566"/>
      <c r="H566"/>
      <c r="I566"/>
      <c r="J566"/>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MN566"/>
    </row>
    <row r="567" spans="1:352" s="485" customFormat="1" x14ac:dyDescent="0.3">
      <c r="A567"/>
      <c r="B567"/>
      <c r="C567"/>
      <c r="D567"/>
      <c r="E567"/>
      <c r="F567"/>
      <c r="G567"/>
      <c r="H567"/>
      <c r="I567"/>
      <c r="J567"/>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MN567"/>
    </row>
    <row r="568" spans="1:352" s="485" customFormat="1" x14ac:dyDescent="0.3">
      <c r="A568"/>
      <c r="B568"/>
      <c r="C568"/>
      <c r="D568"/>
      <c r="E568"/>
      <c r="F568"/>
      <c r="G568"/>
      <c r="H568"/>
      <c r="I568"/>
      <c r="J568"/>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MN568"/>
    </row>
    <row r="569" spans="1:352" s="485" customFormat="1" x14ac:dyDescent="0.3">
      <c r="A569"/>
      <c r="B569"/>
      <c r="C569"/>
      <c r="D569"/>
      <c r="E569"/>
      <c r="F569"/>
      <c r="G569"/>
      <c r="H569"/>
      <c r="I569"/>
      <c r="J569"/>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MN569"/>
    </row>
    <row r="570" spans="1:352" s="485" customFormat="1" x14ac:dyDescent="0.3">
      <c r="A570"/>
      <c r="B570"/>
      <c r="C570"/>
      <c r="D570"/>
      <c r="E570"/>
      <c r="F570"/>
      <c r="G570"/>
      <c r="H570"/>
      <c r="I570"/>
      <c r="J57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MN570"/>
    </row>
    <row r="571" spans="1:352" s="485" customFormat="1" x14ac:dyDescent="0.3">
      <c r="A571"/>
      <c r="B571"/>
      <c r="C571"/>
      <c r="D571"/>
      <c r="E571"/>
      <c r="F571"/>
      <c r="G571"/>
      <c r="H571"/>
      <c r="I571"/>
      <c r="J571"/>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MN571"/>
    </row>
    <row r="572" spans="1:352" s="485" customFormat="1" x14ac:dyDescent="0.3">
      <c r="A572"/>
      <c r="B572"/>
      <c r="C572"/>
      <c r="D572"/>
      <c r="E572"/>
      <c r="F572"/>
      <c r="G572"/>
      <c r="H572"/>
      <c r="I572"/>
      <c r="J572"/>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MN572"/>
    </row>
    <row r="573" spans="1:352" s="485" customFormat="1" x14ac:dyDescent="0.3">
      <c r="A573"/>
      <c r="B573"/>
      <c r="C573"/>
      <c r="D573"/>
      <c r="E573"/>
      <c r="F573"/>
      <c r="G573"/>
      <c r="H573"/>
      <c r="I573"/>
      <c r="J573"/>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MN573"/>
    </row>
    <row r="574" spans="1:352" s="485" customFormat="1" x14ac:dyDescent="0.3">
      <c r="A574"/>
      <c r="B574"/>
      <c r="C574"/>
      <c r="D574"/>
      <c r="E574"/>
      <c r="F574"/>
      <c r="G574"/>
      <c r="H574"/>
      <c r="I574"/>
      <c r="J574"/>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MN574"/>
    </row>
    <row r="575" spans="1:352" s="485" customFormat="1" x14ac:dyDescent="0.3">
      <c r="A575"/>
      <c r="B575"/>
      <c r="C575"/>
      <c r="D575"/>
      <c r="E575"/>
      <c r="F575"/>
      <c r="G575"/>
      <c r="H575"/>
      <c r="I575"/>
      <c r="J575"/>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MN575"/>
    </row>
    <row r="576" spans="1:352" s="485" customFormat="1" x14ac:dyDescent="0.3">
      <c r="A576"/>
      <c r="B576"/>
      <c r="C576"/>
      <c r="D576"/>
      <c r="E576"/>
      <c r="F576"/>
      <c r="G576"/>
      <c r="H576"/>
      <c r="I576"/>
      <c r="J576"/>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MN576"/>
    </row>
    <row r="577" spans="1:352" s="485" customFormat="1" x14ac:dyDescent="0.3">
      <c r="A577"/>
      <c r="B577"/>
      <c r="C577"/>
      <c r="D577"/>
      <c r="E577"/>
      <c r="F577"/>
      <c r="G577"/>
      <c r="H577"/>
      <c r="I577"/>
      <c r="J577"/>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MN577"/>
    </row>
    <row r="578" spans="1:352" s="485" customFormat="1" x14ac:dyDescent="0.3">
      <c r="A578"/>
      <c r="B578"/>
      <c r="C578"/>
      <c r="D578"/>
      <c r="E578"/>
      <c r="F578"/>
      <c r="G578"/>
      <c r="H578"/>
      <c r="I578"/>
      <c r="J578"/>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MN578"/>
    </row>
    <row r="579" spans="1:352" s="485" customFormat="1" x14ac:dyDescent="0.3">
      <c r="A579"/>
      <c r="B579"/>
      <c r="C579"/>
      <c r="D579"/>
      <c r="E579"/>
      <c r="F579"/>
      <c r="G579"/>
      <c r="H579"/>
      <c r="I579"/>
      <c r="J579"/>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MN579"/>
    </row>
    <row r="580" spans="1:352" s="485" customFormat="1" x14ac:dyDescent="0.3">
      <c r="A580"/>
      <c r="B580"/>
      <c r="C580"/>
      <c r="D580"/>
      <c r="E580"/>
      <c r="F580"/>
      <c r="G580"/>
      <c r="H580"/>
      <c r="I580"/>
      <c r="J58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MN580"/>
    </row>
    <row r="581" spans="1:352" s="485" customFormat="1" x14ac:dyDescent="0.3">
      <c r="A581"/>
      <c r="B581"/>
      <c r="C581"/>
      <c r="D581"/>
      <c r="E581"/>
      <c r="F581"/>
      <c r="G581"/>
      <c r="H581"/>
      <c r="I581"/>
      <c r="J581"/>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MN581"/>
    </row>
    <row r="582" spans="1:352" s="485" customFormat="1" x14ac:dyDescent="0.3">
      <c r="A582"/>
      <c r="B582"/>
      <c r="C582"/>
      <c r="D582"/>
      <c r="E582"/>
      <c r="F582"/>
      <c r="G582"/>
      <c r="H582"/>
      <c r="I582"/>
      <c r="J582"/>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MN582"/>
    </row>
    <row r="583" spans="1:352" s="485" customFormat="1" x14ac:dyDescent="0.3">
      <c r="A583"/>
      <c r="B583"/>
      <c r="C583"/>
      <c r="D583"/>
      <c r="E583"/>
      <c r="F583"/>
      <c r="G583"/>
      <c r="H583"/>
      <c r="I583"/>
      <c r="J583"/>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MN583"/>
    </row>
    <row r="584" spans="1:352" s="485" customFormat="1" x14ac:dyDescent="0.3">
      <c r="A584"/>
      <c r="B584"/>
      <c r="C584"/>
      <c r="D584"/>
      <c r="E584"/>
      <c r="F584"/>
      <c r="G584"/>
      <c r="H584"/>
      <c r="I584"/>
      <c r="J584"/>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MN584"/>
    </row>
    <row r="585" spans="1:352" s="485" customFormat="1" x14ac:dyDescent="0.3">
      <c r="A585"/>
      <c r="B585"/>
      <c r="C585"/>
      <c r="D585"/>
      <c r="E585"/>
      <c r="F585"/>
      <c r="G585"/>
      <c r="H585"/>
      <c r="I585"/>
      <c r="J585"/>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MN585"/>
    </row>
    <row r="586" spans="1:352" s="485" customFormat="1" x14ac:dyDescent="0.3">
      <c r="A586"/>
      <c r="B586"/>
      <c r="C586"/>
      <c r="D586"/>
      <c r="E586"/>
      <c r="F586"/>
      <c r="G586"/>
      <c r="H586"/>
      <c r="I586"/>
      <c r="J586"/>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MN586"/>
    </row>
    <row r="587" spans="1:352" s="485" customFormat="1" x14ac:dyDescent="0.3">
      <c r="A587"/>
      <c r="B587"/>
      <c r="C587"/>
      <c r="D587"/>
      <c r="E587"/>
      <c r="F587"/>
      <c r="G587"/>
      <c r="H587"/>
      <c r="I587"/>
      <c r="J587"/>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MN587"/>
    </row>
    <row r="588" spans="1:352" s="485" customFormat="1" x14ac:dyDescent="0.3">
      <c r="A588"/>
      <c r="B588"/>
      <c r="C588"/>
      <c r="D588"/>
      <c r="E588"/>
      <c r="F588"/>
      <c r="G588"/>
      <c r="H588"/>
      <c r="I588"/>
      <c r="J588"/>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MN588"/>
    </row>
    <row r="589" spans="1:352" s="485" customFormat="1" x14ac:dyDescent="0.3">
      <c r="A589"/>
      <c r="B589"/>
      <c r="C589"/>
      <c r="D589"/>
      <c r="E589"/>
      <c r="F589"/>
      <c r="G589"/>
      <c r="H589"/>
      <c r="I589"/>
      <c r="J589"/>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MN589"/>
    </row>
    <row r="590" spans="1:352" s="485" customFormat="1" x14ac:dyDescent="0.3">
      <c r="A590"/>
      <c r="B590"/>
      <c r="C590"/>
      <c r="D590"/>
      <c r="E590"/>
      <c r="F590"/>
      <c r="G590"/>
      <c r="H590"/>
      <c r="I590"/>
      <c r="J59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MN590"/>
    </row>
    <row r="591" spans="1:352" s="485" customFormat="1" x14ac:dyDescent="0.3">
      <c r="A591"/>
      <c r="B591"/>
      <c r="C591"/>
      <c r="D591"/>
      <c r="E591"/>
      <c r="F591"/>
      <c r="G591"/>
      <c r="H591"/>
      <c r="I591"/>
      <c r="J591"/>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MN591"/>
    </row>
    <row r="592" spans="1:352" s="485" customFormat="1" x14ac:dyDescent="0.3">
      <c r="A592"/>
      <c r="B592"/>
      <c r="C592"/>
      <c r="D592"/>
      <c r="E592"/>
      <c r="F592"/>
      <c r="G592"/>
      <c r="H592"/>
      <c r="I592"/>
      <c r="J592"/>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MN592"/>
    </row>
    <row r="593" spans="1:352" s="485" customFormat="1" x14ac:dyDescent="0.3">
      <c r="A593"/>
      <c r="B593"/>
      <c r="C593"/>
      <c r="D593"/>
      <c r="E593"/>
      <c r="F593"/>
      <c r="G593"/>
      <c r="H593"/>
      <c r="I593"/>
      <c r="J593"/>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MN593"/>
    </row>
    <row r="594" spans="1:352" s="485" customFormat="1" x14ac:dyDescent="0.3">
      <c r="A594"/>
      <c r="B594"/>
      <c r="C594"/>
      <c r="D594"/>
      <c r="E594"/>
      <c r="F594"/>
      <c r="G594"/>
      <c r="H594"/>
      <c r="I594"/>
      <c r="J594"/>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MN594"/>
    </row>
    <row r="595" spans="1:352" s="485" customFormat="1" x14ac:dyDescent="0.3">
      <c r="A595"/>
      <c r="B595"/>
      <c r="C595"/>
      <c r="D595"/>
      <c r="E595"/>
      <c r="F595"/>
      <c r="G595"/>
      <c r="H595"/>
      <c r="I595"/>
      <c r="J595"/>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MN595"/>
    </row>
    <row r="596" spans="1:352" s="485" customFormat="1" x14ac:dyDescent="0.3">
      <c r="A596"/>
      <c r="B596"/>
      <c r="C596"/>
      <c r="D596"/>
      <c r="E596"/>
      <c r="F596"/>
      <c r="G596"/>
      <c r="H596"/>
      <c r="I596"/>
      <c r="J596"/>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MN596"/>
    </row>
    <row r="597" spans="1:352" s="485" customFormat="1" x14ac:dyDescent="0.3">
      <c r="A597"/>
      <c r="B597"/>
      <c r="C597"/>
      <c r="D597"/>
      <c r="E597"/>
      <c r="F597"/>
      <c r="G597"/>
      <c r="H597"/>
      <c r="I597"/>
      <c r="J597"/>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MN597"/>
    </row>
    <row r="598" spans="1:352" s="485" customFormat="1" x14ac:dyDescent="0.3">
      <c r="A598"/>
      <c r="B598"/>
      <c r="C598"/>
      <c r="D598"/>
      <c r="E598"/>
      <c r="F598"/>
      <c r="G598"/>
      <c r="H598"/>
      <c r="I598"/>
      <c r="J598"/>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MN598"/>
    </row>
    <row r="599" spans="1:352" s="485" customFormat="1" x14ac:dyDescent="0.3">
      <c r="A599"/>
      <c r="B599"/>
      <c r="C599"/>
      <c r="D599"/>
      <c r="E599"/>
      <c r="F599"/>
      <c r="G599"/>
      <c r="H599"/>
      <c r="I599"/>
      <c r="J599"/>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MN599"/>
    </row>
    <row r="600" spans="1:352" s="485" customFormat="1" x14ac:dyDescent="0.3">
      <c r="A600"/>
      <c r="B600"/>
      <c r="C600"/>
      <c r="D600"/>
      <c r="E600"/>
      <c r="F600"/>
      <c r="G600"/>
      <c r="H600"/>
      <c r="I600"/>
      <c r="J60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MN600"/>
    </row>
    <row r="601" spans="1:352" s="485" customFormat="1" x14ac:dyDescent="0.3">
      <c r="A601"/>
      <c r="B601"/>
      <c r="C601"/>
      <c r="D601"/>
      <c r="E601"/>
      <c r="F601"/>
      <c r="G601"/>
      <c r="H601"/>
      <c r="I601"/>
      <c r="J601"/>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MN601"/>
    </row>
    <row r="602" spans="1:352" s="485" customFormat="1" x14ac:dyDescent="0.3">
      <c r="A602"/>
      <c r="B602"/>
      <c r="C602"/>
      <c r="D602"/>
      <c r="E602"/>
      <c r="F602"/>
      <c r="G602"/>
      <c r="H602"/>
      <c r="I602"/>
      <c r="J602"/>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MN602"/>
    </row>
    <row r="603" spans="1:352" s="485" customFormat="1" x14ac:dyDescent="0.3">
      <c r="A603"/>
      <c r="B603"/>
      <c r="C603"/>
      <c r="D603"/>
      <c r="E603"/>
      <c r="F603"/>
      <c r="G603"/>
      <c r="H603"/>
      <c r="I603"/>
      <c r="J603"/>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MN603"/>
    </row>
    <row r="604" spans="1:352" s="485" customFormat="1" x14ac:dyDescent="0.3">
      <c r="A604"/>
      <c r="B604"/>
      <c r="C604"/>
      <c r="D604"/>
      <c r="E604"/>
      <c r="F604"/>
      <c r="G604"/>
      <c r="H604"/>
      <c r="I604"/>
      <c r="J604"/>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MN604"/>
    </row>
    <row r="605" spans="1:352" s="485" customFormat="1" x14ac:dyDescent="0.3">
      <c r="A605"/>
      <c r="B605"/>
      <c r="C605"/>
      <c r="D605"/>
      <c r="E605"/>
      <c r="F605"/>
      <c r="G605"/>
      <c r="H605"/>
      <c r="I605"/>
      <c r="J605"/>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MN605"/>
    </row>
    <row r="606" spans="1:352" s="485" customFormat="1" x14ac:dyDescent="0.3">
      <c r="A606"/>
      <c r="B606"/>
      <c r="C606"/>
      <c r="D606"/>
      <c r="E606"/>
      <c r="F606"/>
      <c r="G606"/>
      <c r="H606"/>
      <c r="I606"/>
      <c r="J606"/>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MN606"/>
    </row>
    <row r="607" spans="1:352" s="485" customFormat="1" x14ac:dyDescent="0.3">
      <c r="A607"/>
      <c r="B607"/>
      <c r="C607"/>
      <c r="D607"/>
      <c r="E607"/>
      <c r="F607"/>
      <c r="G607"/>
      <c r="H607"/>
      <c r="I607"/>
      <c r="J607"/>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MN607"/>
    </row>
    <row r="608" spans="1:352" s="485" customFormat="1" x14ac:dyDescent="0.3">
      <c r="A608"/>
      <c r="B608"/>
      <c r="C608"/>
      <c r="D608"/>
      <c r="E608"/>
      <c r="F608"/>
      <c r="G608"/>
      <c r="H608"/>
      <c r="I608"/>
      <c r="J608"/>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MN608"/>
    </row>
    <row r="609" spans="1:352" s="485" customFormat="1" x14ac:dyDescent="0.3">
      <c r="A609"/>
      <c r="B609"/>
      <c r="C609"/>
      <c r="D609"/>
      <c r="E609"/>
      <c r="F609"/>
      <c r="G609"/>
      <c r="H609"/>
      <c r="I609"/>
      <c r="J609"/>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MN609"/>
    </row>
    <row r="610" spans="1:352" s="485" customFormat="1" x14ac:dyDescent="0.3">
      <c r="A610"/>
      <c r="B610"/>
      <c r="C610"/>
      <c r="D610"/>
      <c r="E610"/>
      <c r="F610"/>
      <c r="G610"/>
      <c r="H610"/>
      <c r="I610"/>
      <c r="J61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MN610"/>
    </row>
    <row r="611" spans="1:352" s="485" customFormat="1" x14ac:dyDescent="0.3">
      <c r="A611"/>
      <c r="B611"/>
      <c r="C611"/>
      <c r="D611"/>
      <c r="E611"/>
      <c r="F611"/>
      <c r="G611"/>
      <c r="H611"/>
      <c r="I611"/>
      <c r="J611"/>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MN611"/>
    </row>
    <row r="612" spans="1:352" s="485" customFormat="1" x14ac:dyDescent="0.3">
      <c r="A612"/>
      <c r="B612"/>
      <c r="C612"/>
      <c r="D612"/>
      <c r="E612"/>
      <c r="F612"/>
      <c r="G612"/>
      <c r="H612"/>
      <c r="I612"/>
      <c r="J612"/>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MN612"/>
    </row>
    <row r="613" spans="1:352" s="485" customFormat="1" x14ac:dyDescent="0.3">
      <c r="A613"/>
      <c r="B613"/>
      <c r="C613"/>
      <c r="D613"/>
      <c r="E613"/>
      <c r="F613"/>
      <c r="G613"/>
      <c r="H613"/>
      <c r="I613"/>
      <c r="J613"/>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MN613"/>
    </row>
    <row r="614" spans="1:352" s="485" customFormat="1" x14ac:dyDescent="0.3">
      <c r="A614"/>
      <c r="B614"/>
      <c r="C614"/>
      <c r="D614"/>
      <c r="E614"/>
      <c r="F614"/>
      <c r="G614"/>
      <c r="H614"/>
      <c r="I614"/>
      <c r="J614"/>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MN614"/>
    </row>
    <row r="615" spans="1:352" s="485" customFormat="1" x14ac:dyDescent="0.3">
      <c r="A615"/>
      <c r="B615"/>
      <c r="C615"/>
      <c r="D615"/>
      <c r="E615"/>
      <c r="F615"/>
      <c r="G615"/>
      <c r="H615"/>
      <c r="I615"/>
      <c r="J615"/>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MN615"/>
    </row>
    <row r="616" spans="1:352" s="485" customFormat="1" x14ac:dyDescent="0.3">
      <c r="A616"/>
      <c r="B616"/>
      <c r="C616"/>
      <c r="D616"/>
      <c r="E616"/>
      <c r="F616"/>
      <c r="G616"/>
      <c r="H616"/>
      <c r="I616"/>
      <c r="J616"/>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MN616"/>
    </row>
    <row r="617" spans="1:352" s="485" customFormat="1" x14ac:dyDescent="0.3">
      <c r="A617"/>
      <c r="B617"/>
      <c r="C617"/>
      <c r="D617"/>
      <c r="E617"/>
      <c r="F617"/>
      <c r="G617"/>
      <c r="H617"/>
      <c r="I617"/>
      <c r="J617"/>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MN617"/>
    </row>
    <row r="618" spans="1:352" s="485" customFormat="1" x14ac:dyDescent="0.3">
      <c r="A618"/>
      <c r="B618"/>
      <c r="C618"/>
      <c r="D618"/>
      <c r="E618"/>
      <c r="F618"/>
      <c r="G618"/>
      <c r="H618"/>
      <c r="I618"/>
      <c r="J618"/>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MN618"/>
    </row>
    <row r="619" spans="1:352" s="485" customFormat="1" x14ac:dyDescent="0.3">
      <c r="A619"/>
      <c r="B619"/>
      <c r="C619"/>
      <c r="D619"/>
      <c r="E619"/>
      <c r="F619"/>
      <c r="G619"/>
      <c r="H619"/>
      <c r="I619"/>
      <c r="J619"/>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MN619"/>
    </row>
    <row r="620" spans="1:352" s="485" customFormat="1" x14ac:dyDescent="0.3">
      <c r="A620"/>
      <c r="B620"/>
      <c r="C620"/>
      <c r="D620"/>
      <c r="E620"/>
      <c r="F620"/>
      <c r="G620"/>
      <c r="H620"/>
      <c r="I620"/>
      <c r="J62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MN620"/>
    </row>
    <row r="621" spans="1:352" s="485" customFormat="1" x14ac:dyDescent="0.3">
      <c r="A621"/>
      <c r="B621"/>
      <c r="C621"/>
      <c r="D621"/>
      <c r="E621"/>
      <c r="F621"/>
      <c r="G621"/>
      <c r="H621"/>
      <c r="I621"/>
      <c r="J621"/>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MN621"/>
    </row>
    <row r="622" spans="1:352" s="485" customFormat="1" x14ac:dyDescent="0.3">
      <c r="A622"/>
      <c r="B622"/>
      <c r="C622"/>
      <c r="D622"/>
      <c r="E622"/>
      <c r="F622"/>
      <c r="G622"/>
      <c r="H622"/>
      <c r="I622"/>
      <c r="J622"/>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MN622"/>
    </row>
    <row r="623" spans="1:352" s="485" customFormat="1" x14ac:dyDescent="0.3">
      <c r="A623"/>
      <c r="B623"/>
      <c r="C623"/>
      <c r="D623"/>
      <c r="E623"/>
      <c r="F623"/>
      <c r="G623"/>
      <c r="H623"/>
      <c r="I623"/>
      <c r="J623"/>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MN623"/>
    </row>
    <row r="624" spans="1:352" s="485" customFormat="1" x14ac:dyDescent="0.3">
      <c r="A624"/>
      <c r="B624"/>
      <c r="C624"/>
      <c r="D624"/>
      <c r="E624"/>
      <c r="F624"/>
      <c r="G624"/>
      <c r="H624"/>
      <c r="I624"/>
      <c r="J624"/>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MN624"/>
    </row>
    <row r="625" spans="1:352" s="485" customFormat="1" x14ac:dyDescent="0.3">
      <c r="A625"/>
      <c r="B625"/>
      <c r="C625"/>
      <c r="D625"/>
      <c r="E625"/>
      <c r="F625"/>
      <c r="G625"/>
      <c r="H625"/>
      <c r="I625"/>
      <c r="J625"/>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MN625"/>
    </row>
    <row r="626" spans="1:352" s="485" customFormat="1" x14ac:dyDescent="0.3">
      <c r="A626"/>
      <c r="B626"/>
      <c r="C626"/>
      <c r="D626"/>
      <c r="E626"/>
      <c r="F626"/>
      <c r="G626"/>
      <c r="H626"/>
      <c r="I626"/>
      <c r="J626"/>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MN626"/>
    </row>
    <row r="627" spans="1:352" s="485" customFormat="1" x14ac:dyDescent="0.3">
      <c r="A627"/>
      <c r="B627"/>
      <c r="C627"/>
      <c r="D627"/>
      <c r="E627"/>
      <c r="F627"/>
      <c r="G627"/>
      <c r="H627"/>
      <c r="I627"/>
      <c r="J627"/>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MN627"/>
    </row>
    <row r="628" spans="1:352" s="485" customFormat="1" x14ac:dyDescent="0.3">
      <c r="A628"/>
      <c r="B628"/>
      <c r="C628"/>
      <c r="D628"/>
      <c r="E628"/>
      <c r="F628"/>
      <c r="G628"/>
      <c r="H628"/>
      <c r="I628"/>
      <c r="J628"/>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MN628"/>
    </row>
    <row r="629" spans="1:352" s="485" customFormat="1" x14ac:dyDescent="0.3">
      <c r="A629"/>
      <c r="B629"/>
      <c r="C629"/>
      <c r="D629"/>
      <c r="E629"/>
      <c r="F629"/>
      <c r="G629"/>
      <c r="H629"/>
      <c r="I629"/>
      <c r="J629"/>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MN629"/>
    </row>
    <row r="630" spans="1:352" s="485" customFormat="1" x14ac:dyDescent="0.3">
      <c r="A630"/>
      <c r="B630"/>
      <c r="C630"/>
      <c r="D630"/>
      <c r="E630"/>
      <c r="F630"/>
      <c r="G630"/>
      <c r="H630"/>
      <c r="I630"/>
      <c r="J6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MN630"/>
    </row>
    <row r="631" spans="1:352" s="485" customFormat="1" x14ac:dyDescent="0.3">
      <c r="A631"/>
      <c r="B631"/>
      <c r="C631"/>
      <c r="D631"/>
      <c r="E631"/>
      <c r="F631"/>
      <c r="G631"/>
      <c r="H631"/>
      <c r="I631"/>
      <c r="J631"/>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MN631"/>
    </row>
  </sheetData>
  <mergeCells count="34">
    <mergeCell ref="K2:X2"/>
    <mergeCell ref="C3:C4"/>
    <mergeCell ref="D3:D4"/>
    <mergeCell ref="E3:E4"/>
    <mergeCell ref="F3:F4"/>
    <mergeCell ref="G3:G4"/>
    <mergeCell ref="H3:H4"/>
    <mergeCell ref="I3:I4"/>
    <mergeCell ref="K3:K4"/>
    <mergeCell ref="L3:L4"/>
    <mergeCell ref="N3:S3"/>
    <mergeCell ref="T3:W3"/>
    <mergeCell ref="X3:X4"/>
    <mergeCell ref="M3:M4"/>
    <mergeCell ref="J3:J4"/>
    <mergeCell ref="AP3:AP4"/>
    <mergeCell ref="AH3:AH4"/>
    <mergeCell ref="AI3:AI4"/>
    <mergeCell ref="AJ3:AJ4"/>
    <mergeCell ref="AK3:AK4"/>
    <mergeCell ref="AL3:AL4"/>
    <mergeCell ref="AM3:AM4"/>
    <mergeCell ref="AN3:AN4"/>
    <mergeCell ref="AO3:AO4"/>
    <mergeCell ref="Y3:Y4"/>
    <mergeCell ref="Z3:Z4"/>
    <mergeCell ref="Y2:AO2"/>
    <mergeCell ref="AA3:AA4"/>
    <mergeCell ref="AB3:AB4"/>
    <mergeCell ref="AC3:AC4"/>
    <mergeCell ref="AD3:AD4"/>
    <mergeCell ref="AE3:AE4"/>
    <mergeCell ref="AF3:AF4"/>
    <mergeCell ref="AG3:AG4"/>
  </mergeCells>
  <phoneticPr fontId="12" type="noConversion"/>
  <conditionalFormatting sqref="H3:I3 F16:I22">
    <cfRule type="cellIs" dxfId="853" priority="26" operator="equal">
      <formula>"No"</formula>
    </cfRule>
  </conditionalFormatting>
  <conditionalFormatting sqref="F13:I13 F23:I33 G15 F14 H14 I15">
    <cfRule type="cellIs" dxfId="852" priority="25" operator="equal">
      <formula>"No"</formula>
    </cfRule>
  </conditionalFormatting>
  <conditionalFormatting sqref="F5:I5 F7:I7 F9:I9 F11:I12">
    <cfRule type="cellIs" dxfId="851" priority="23" operator="equal">
      <formula>"No"</formula>
    </cfRule>
  </conditionalFormatting>
  <conditionalFormatting sqref="F44:I44 F42:F43 H42:H43">
    <cfRule type="cellIs" dxfId="850" priority="22" operator="equal">
      <formula>"No"</formula>
    </cfRule>
  </conditionalFormatting>
  <conditionalFormatting sqref="F40:F41 H40:H41">
    <cfRule type="cellIs" dxfId="849" priority="21" operator="equal">
      <formula>"No"</formula>
    </cfRule>
  </conditionalFormatting>
  <conditionalFormatting sqref="F45 H45">
    <cfRule type="cellIs" dxfId="848" priority="20" operator="equal">
      <formula>"No"</formula>
    </cfRule>
  </conditionalFormatting>
  <conditionalFormatting sqref="H84:I84">
    <cfRule type="cellIs" dxfId="847" priority="6" operator="equal">
      <formula>"No"</formula>
    </cfRule>
  </conditionalFormatting>
  <conditionalFormatting sqref="G75">
    <cfRule type="cellIs" dxfId="846" priority="19" operator="equal">
      <formula>"No"</formula>
    </cfRule>
  </conditionalFormatting>
  <conditionalFormatting sqref="F73:F74">
    <cfRule type="cellIs" dxfId="845" priority="18" operator="equal">
      <formula>"No"</formula>
    </cfRule>
  </conditionalFormatting>
  <conditionalFormatting sqref="I75">
    <cfRule type="cellIs" dxfId="844" priority="16" operator="equal">
      <formula>"No"</formula>
    </cfRule>
  </conditionalFormatting>
  <conditionalFormatting sqref="H73:H74">
    <cfRule type="cellIs" dxfId="843" priority="17" operator="equal">
      <formula>"No"</formula>
    </cfRule>
  </conditionalFormatting>
  <conditionalFormatting sqref="F72:I72">
    <cfRule type="cellIs" dxfId="842" priority="15" operator="equal">
      <formula>"No"</formula>
    </cfRule>
  </conditionalFormatting>
  <conditionalFormatting sqref="F78:I78">
    <cfRule type="cellIs" dxfId="841" priority="14" operator="equal">
      <formula>"No"</formula>
    </cfRule>
  </conditionalFormatting>
  <conditionalFormatting sqref="F76:I77">
    <cfRule type="cellIs" dxfId="840" priority="13" operator="equal">
      <formula>"No"</formula>
    </cfRule>
  </conditionalFormatting>
  <conditionalFormatting sqref="F80:I81">
    <cfRule type="cellIs" dxfId="839" priority="12" operator="equal">
      <formula>"No"</formula>
    </cfRule>
  </conditionalFormatting>
  <conditionalFormatting sqref="F82">
    <cfRule type="cellIs" dxfId="838" priority="11" operator="equal">
      <formula>"No"</formula>
    </cfRule>
  </conditionalFormatting>
  <conditionalFormatting sqref="F79:I79">
    <cfRule type="cellIs" dxfId="837" priority="10" operator="equal">
      <formula>"No"</formula>
    </cfRule>
  </conditionalFormatting>
  <conditionalFormatting sqref="F83">
    <cfRule type="cellIs" dxfId="836" priority="9" operator="equal">
      <formula>"No"</formula>
    </cfRule>
  </conditionalFormatting>
  <conditionalFormatting sqref="F84">
    <cfRule type="cellIs" dxfId="835" priority="8" operator="equal">
      <formula>"No"</formula>
    </cfRule>
  </conditionalFormatting>
  <conditionalFormatting sqref="H85">
    <cfRule type="cellIs" dxfId="834" priority="7" operator="equal">
      <formula>"No"</formula>
    </cfRule>
  </conditionalFormatting>
  <conditionalFormatting sqref="F6:I6">
    <cfRule type="cellIs" dxfId="833" priority="5" operator="equal">
      <formula>"No"</formula>
    </cfRule>
  </conditionalFormatting>
  <conditionalFormatting sqref="F8:I8">
    <cfRule type="cellIs" dxfId="832" priority="4" operator="equal">
      <formula>"No"</formula>
    </cfRule>
  </conditionalFormatting>
  <conditionalFormatting sqref="F10:I10">
    <cfRule type="cellIs" dxfId="831" priority="3" operator="equal">
      <formula>"No"</formula>
    </cfRule>
  </conditionalFormatting>
  <conditionalFormatting sqref="F46 H46">
    <cfRule type="cellIs" dxfId="830" priority="2" operator="equal">
      <formula>"No"</formula>
    </cfRule>
  </conditionalFormatting>
  <conditionalFormatting sqref="F47 H47">
    <cfRule type="cellIs" dxfId="829"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12D6-A1CA-4741-B5E8-00550D337A7D}">
  <sheetPr>
    <pageSetUpPr fitToPage="1"/>
  </sheetPr>
  <dimension ref="A1:AA549"/>
  <sheetViews>
    <sheetView zoomScale="80" zoomScaleNormal="80" workbookViewId="0">
      <pane ySplit="4" topLeftCell="A56" activePane="bottomLeft" state="frozen"/>
      <selection pane="bottomLeft" activeCell="J8" sqref="J8"/>
    </sheetView>
  </sheetViews>
  <sheetFormatPr defaultColWidth="9.109375" defaultRowHeight="14.4" outlineLevelRow="1" x14ac:dyDescent="0.3"/>
  <cols>
    <col min="1" max="1" width="18.109375" style="19" customWidth="1"/>
    <col min="2" max="2" width="16.5546875" style="5" customWidth="1"/>
    <col min="3" max="3" width="68.109375" style="18" customWidth="1"/>
    <col min="4" max="4" width="13.6640625" style="5" customWidth="1"/>
    <col min="5" max="5" width="9.88671875" style="5" customWidth="1"/>
    <col min="6" max="8" width="10.88671875" style="5" customWidth="1"/>
    <col min="9" max="9" width="38.33203125" style="19" customWidth="1"/>
    <col min="10" max="10" width="55.109375" style="5" customWidth="1"/>
    <col min="11" max="11" width="48.33203125" style="5" customWidth="1"/>
    <col min="12" max="12" width="56.33203125" style="5" customWidth="1"/>
    <col min="13" max="13" width="23.33203125" style="5" customWidth="1"/>
    <col min="14" max="14" width="67.109375" style="5" customWidth="1"/>
    <col min="15" max="15" width="65.33203125" style="5" customWidth="1"/>
    <col min="16" max="16" width="9.109375" style="24" hidden="1" customWidth="1"/>
    <col min="17" max="17" width="17.88671875" style="5" hidden="1" customWidth="1"/>
    <col min="18" max="18" width="9.109375" style="5" hidden="1" customWidth="1"/>
    <col min="19" max="19" width="11.6640625" style="5" hidden="1" customWidth="1"/>
    <col min="20" max="20" width="14.33203125" style="5" hidden="1" customWidth="1"/>
    <col min="21" max="21" width="13.5546875" style="5" hidden="1" customWidth="1"/>
    <col min="22" max="25" width="9.109375" style="5"/>
    <col min="26" max="26" width="11.88671875" style="5" customWidth="1"/>
    <col min="27" max="27" width="17.6640625" style="568" customWidth="1"/>
    <col min="28" max="16384" width="9.109375" style="5"/>
  </cols>
  <sheetData>
    <row r="1" spans="1:27" x14ac:dyDescent="0.3">
      <c r="A1" s="39"/>
      <c r="B1" s="31"/>
      <c r="C1" s="38" t="s">
        <v>30</v>
      </c>
      <c r="D1" s="37" t="s">
        <v>9</v>
      </c>
      <c r="E1" s="1"/>
      <c r="F1" s="1"/>
      <c r="G1" s="1"/>
      <c r="H1" s="1"/>
      <c r="I1" s="37"/>
      <c r="J1" s="1"/>
      <c r="K1" s="1"/>
      <c r="L1" s="1"/>
      <c r="M1" s="2"/>
      <c r="N1" s="3"/>
      <c r="O1" s="3"/>
      <c r="P1" s="4"/>
      <c r="Q1" s="100"/>
      <c r="R1" s="100"/>
      <c r="S1" s="100"/>
      <c r="T1" s="100"/>
      <c r="U1" s="100"/>
      <c r="V1" s="100"/>
      <c r="W1" s="100"/>
      <c r="X1" s="100"/>
      <c r="Y1" s="100"/>
    </row>
    <row r="2" spans="1:27" ht="13.35" hidden="1" customHeight="1" outlineLevel="1" x14ac:dyDescent="0.3">
      <c r="A2" s="1"/>
      <c r="B2" s="1"/>
      <c r="C2" s="1"/>
      <c r="D2" s="37"/>
      <c r="E2" s="1"/>
      <c r="F2" s="1"/>
      <c r="G2" s="1"/>
      <c r="H2" s="1"/>
      <c r="I2" s="1"/>
      <c r="J2" s="1"/>
      <c r="K2" s="1"/>
      <c r="L2" s="1"/>
      <c r="M2" s="1"/>
      <c r="N2" s="1"/>
      <c r="O2" s="1"/>
      <c r="P2" s="4"/>
      <c r="Q2" s="100"/>
      <c r="R2" s="100"/>
      <c r="S2" s="100"/>
      <c r="T2" s="100"/>
      <c r="U2" s="100"/>
      <c r="V2" s="100"/>
      <c r="W2" s="100"/>
      <c r="X2" s="100"/>
      <c r="Y2" s="100"/>
    </row>
    <row r="3" spans="1:27" ht="14.25" hidden="1" customHeight="1" outlineLevel="1" x14ac:dyDescent="0.3">
      <c r="A3" s="8"/>
      <c r="B3" s="6"/>
      <c r="C3" s="7"/>
      <c r="D3" s="8"/>
      <c r="E3" s="8"/>
      <c r="F3" s="8"/>
      <c r="G3" s="8"/>
      <c r="H3" s="8"/>
      <c r="I3" s="8"/>
      <c r="J3" s="8"/>
      <c r="K3" s="8"/>
      <c r="L3" s="8"/>
      <c r="M3" s="9"/>
      <c r="N3" s="10"/>
      <c r="O3" s="10"/>
      <c r="P3" s="4"/>
      <c r="Q3" s="100"/>
      <c r="R3" s="100"/>
      <c r="S3" s="100"/>
      <c r="T3" s="100"/>
      <c r="U3" s="100"/>
      <c r="V3" s="100"/>
      <c r="W3" s="100"/>
      <c r="X3" s="100"/>
      <c r="Y3" s="100"/>
    </row>
    <row r="4" spans="1:27" ht="60.75" customHeight="1" collapsed="1" x14ac:dyDescent="0.3">
      <c r="A4" s="189" t="s">
        <v>338</v>
      </c>
      <c r="B4" s="40" t="s">
        <v>165</v>
      </c>
      <c r="C4" s="33" t="s">
        <v>2</v>
      </c>
      <c r="D4" s="34" t="s">
        <v>1400</v>
      </c>
      <c r="E4" s="34" t="s">
        <v>698</v>
      </c>
      <c r="F4" s="34" t="s">
        <v>699</v>
      </c>
      <c r="G4" s="34" t="s">
        <v>1019</v>
      </c>
      <c r="H4" s="34" t="s">
        <v>1020</v>
      </c>
      <c r="I4" s="35" t="s">
        <v>19</v>
      </c>
      <c r="J4" s="36" t="s">
        <v>392</v>
      </c>
      <c r="K4" s="36" t="s">
        <v>3</v>
      </c>
      <c r="L4" s="36" t="s">
        <v>18</v>
      </c>
      <c r="M4" s="32" t="s">
        <v>4</v>
      </c>
      <c r="N4" s="32" t="s">
        <v>500</v>
      </c>
      <c r="O4" s="32" t="s">
        <v>5</v>
      </c>
      <c r="P4" s="11" t="s">
        <v>6</v>
      </c>
      <c r="Q4" s="130" t="s">
        <v>516</v>
      </c>
      <c r="R4" s="245" t="s">
        <v>16</v>
      </c>
      <c r="S4" s="245" t="s">
        <v>17</v>
      </c>
      <c r="T4" s="372" t="s">
        <v>1025</v>
      </c>
      <c r="U4" s="372" t="s">
        <v>1024</v>
      </c>
      <c r="V4" s="100"/>
      <c r="W4" s="100"/>
      <c r="X4" s="100"/>
      <c r="Y4" s="100"/>
      <c r="AA4" s="568" t="s">
        <v>1473</v>
      </c>
    </row>
    <row r="5" spans="1:27" ht="13.8" x14ac:dyDescent="0.3">
      <c r="A5" s="12" t="s">
        <v>14</v>
      </c>
      <c r="B5" s="12"/>
      <c r="C5" s="13"/>
      <c r="D5" s="14"/>
      <c r="E5" s="14"/>
      <c r="F5" s="14"/>
      <c r="G5" s="14"/>
      <c r="H5" s="14"/>
      <c r="I5" s="14"/>
      <c r="J5" s="14"/>
      <c r="K5" s="14"/>
      <c r="L5" s="14"/>
      <c r="M5" s="14"/>
      <c r="N5" s="14"/>
      <c r="O5" s="14"/>
      <c r="P5" s="15"/>
      <c r="Q5" s="131"/>
      <c r="R5" s="131"/>
      <c r="S5" s="131"/>
      <c r="T5" s="131"/>
      <c r="U5" s="131"/>
      <c r="V5" s="100"/>
      <c r="W5" s="100"/>
      <c r="X5" s="100"/>
      <c r="Y5" s="100"/>
    </row>
    <row r="6" spans="1:27" ht="121.5" customHeight="1" x14ac:dyDescent="0.3">
      <c r="A6" s="96" t="s">
        <v>495</v>
      </c>
      <c r="B6" s="735" t="s">
        <v>36</v>
      </c>
      <c r="C6" s="742" t="s">
        <v>1674</v>
      </c>
      <c r="D6" s="745" t="s">
        <v>7</v>
      </c>
      <c r="E6" s="752" t="s">
        <v>15</v>
      </c>
      <c r="F6" s="752" t="s">
        <v>15</v>
      </c>
      <c r="G6" s="752" t="s">
        <v>15</v>
      </c>
      <c r="H6" s="752" t="s">
        <v>15</v>
      </c>
      <c r="I6" s="204" t="s">
        <v>490</v>
      </c>
      <c r="J6" s="197" t="s">
        <v>1747</v>
      </c>
      <c r="K6" s="197" t="s">
        <v>487</v>
      </c>
      <c r="L6" s="197" t="s">
        <v>494</v>
      </c>
      <c r="M6" s="748" t="s">
        <v>8</v>
      </c>
      <c r="N6" s="17"/>
      <c r="O6" s="17"/>
      <c r="P6" s="751">
        <f t="shared" ref="P6" si="0">IF(M6="","0",IF(M6="Pass",1,IF(M6="Fail",0,IF(M6="TBD",0,IF(M6="N/A (Please provide reason)",1)))))</f>
        <v>0</v>
      </c>
      <c r="Q6" s="740">
        <f>IF(AND(D6="M",M6="N/A (Please provide reason)"),1,0)</f>
        <v>0</v>
      </c>
      <c r="R6" s="737">
        <f>IF(E6 = "YES",1,0)</f>
        <v>1</v>
      </c>
      <c r="S6" s="737">
        <f>IF(F6 = "YES",1,0)</f>
        <v>1</v>
      </c>
      <c r="T6" s="737">
        <f t="shared" ref="T6:U6" si="1">IF(G6 = "YES",1,0)</f>
        <v>1</v>
      </c>
      <c r="U6" s="737">
        <f t="shared" si="1"/>
        <v>1</v>
      </c>
      <c r="V6" s="100"/>
      <c r="W6" s="100"/>
      <c r="X6" s="100"/>
      <c r="Y6" s="100"/>
      <c r="AA6" s="568" t="s">
        <v>1471</v>
      </c>
    </row>
    <row r="7" spans="1:27" ht="121.5" customHeight="1" x14ac:dyDescent="0.3">
      <c r="A7" s="96" t="s">
        <v>1615</v>
      </c>
      <c r="B7" s="741"/>
      <c r="C7" s="743"/>
      <c r="D7" s="746"/>
      <c r="E7" s="753"/>
      <c r="F7" s="753"/>
      <c r="G7" s="753"/>
      <c r="H7" s="753"/>
      <c r="I7" s="622" t="s">
        <v>490</v>
      </c>
      <c r="J7" s="197" t="s">
        <v>493</v>
      </c>
      <c r="K7" s="197" t="s">
        <v>487</v>
      </c>
      <c r="L7" s="197" t="s">
        <v>494</v>
      </c>
      <c r="M7" s="749"/>
      <c r="N7" s="17"/>
      <c r="O7" s="17"/>
      <c r="P7" s="751"/>
      <c r="Q7" s="740"/>
      <c r="R7" s="737"/>
      <c r="S7" s="737"/>
      <c r="T7" s="737"/>
      <c r="U7" s="737"/>
      <c r="V7" s="100"/>
      <c r="W7" s="100"/>
      <c r="X7" s="100"/>
      <c r="Y7" s="100"/>
      <c r="AA7" s="568" t="s">
        <v>1471</v>
      </c>
    </row>
    <row r="8" spans="1:27" ht="107.7" customHeight="1" x14ac:dyDescent="0.3">
      <c r="A8" s="96" t="s">
        <v>496</v>
      </c>
      <c r="B8" s="741"/>
      <c r="C8" s="743"/>
      <c r="D8" s="746"/>
      <c r="E8" s="753"/>
      <c r="F8" s="753"/>
      <c r="G8" s="753"/>
      <c r="H8" s="753"/>
      <c r="I8" s="205" t="s">
        <v>491</v>
      </c>
      <c r="J8" s="197" t="s">
        <v>629</v>
      </c>
      <c r="K8" s="197" t="s">
        <v>487</v>
      </c>
      <c r="L8" s="197" t="s">
        <v>488</v>
      </c>
      <c r="M8" s="749"/>
      <c r="N8" s="17"/>
      <c r="O8" s="17"/>
      <c r="P8" s="751"/>
      <c r="Q8" s="740"/>
      <c r="R8" s="737"/>
      <c r="S8" s="737"/>
      <c r="T8" s="737"/>
      <c r="U8" s="737"/>
      <c r="V8" s="100"/>
      <c r="W8" s="100"/>
      <c r="X8" s="100"/>
      <c r="Y8" s="100"/>
      <c r="AA8" s="568" t="s">
        <v>1471</v>
      </c>
    </row>
    <row r="9" spans="1:27" ht="107.7" customHeight="1" x14ac:dyDescent="0.3">
      <c r="A9" s="96" t="s">
        <v>1616</v>
      </c>
      <c r="B9" s="741"/>
      <c r="C9" s="743"/>
      <c r="D9" s="746"/>
      <c r="E9" s="753"/>
      <c r="F9" s="753"/>
      <c r="G9" s="753"/>
      <c r="H9" s="753"/>
      <c r="I9" s="623" t="s">
        <v>491</v>
      </c>
      <c r="J9" s="197" t="s">
        <v>1614</v>
      </c>
      <c r="K9" s="197" t="s">
        <v>1613</v>
      </c>
      <c r="L9" s="197" t="s">
        <v>488</v>
      </c>
      <c r="M9" s="749"/>
      <c r="N9" s="17"/>
      <c r="O9" s="17"/>
      <c r="P9" s="751"/>
      <c r="Q9" s="740"/>
      <c r="R9" s="737"/>
      <c r="S9" s="737"/>
      <c r="T9" s="737"/>
      <c r="U9" s="737"/>
      <c r="V9" s="100"/>
      <c r="W9" s="100"/>
      <c r="X9" s="100"/>
      <c r="Y9" s="100"/>
      <c r="AA9" s="568" t="s">
        <v>1471</v>
      </c>
    </row>
    <row r="10" spans="1:27" ht="107.7" customHeight="1" x14ac:dyDescent="0.3">
      <c r="A10" s="96" t="s">
        <v>497</v>
      </c>
      <c r="B10" s="741"/>
      <c r="C10" s="743"/>
      <c r="D10" s="746"/>
      <c r="E10" s="753"/>
      <c r="F10" s="753"/>
      <c r="G10" s="753"/>
      <c r="H10" s="753"/>
      <c r="I10" s="623" t="s">
        <v>492</v>
      </c>
      <c r="J10" s="197" t="s">
        <v>628</v>
      </c>
      <c r="K10" s="197" t="s">
        <v>487</v>
      </c>
      <c r="L10" s="197" t="s">
        <v>489</v>
      </c>
      <c r="M10" s="749"/>
      <c r="N10" s="17"/>
      <c r="O10" s="17"/>
      <c r="P10" s="751"/>
      <c r="Q10" s="740"/>
      <c r="R10" s="737"/>
      <c r="S10" s="737"/>
      <c r="T10" s="737"/>
      <c r="U10" s="737"/>
      <c r="V10" s="100"/>
      <c r="W10" s="100"/>
      <c r="X10" s="100"/>
      <c r="Y10" s="100"/>
      <c r="AA10" s="568" t="s">
        <v>1471</v>
      </c>
    </row>
    <row r="11" spans="1:27" ht="107.7" customHeight="1" x14ac:dyDescent="0.3">
      <c r="A11" s="96" t="s">
        <v>1617</v>
      </c>
      <c r="B11" s="736"/>
      <c r="C11" s="744"/>
      <c r="D11" s="747"/>
      <c r="E11" s="754"/>
      <c r="F11" s="754"/>
      <c r="G11" s="754"/>
      <c r="H11" s="754"/>
      <c r="I11" s="205" t="s">
        <v>492</v>
      </c>
      <c r="J11" s="197" t="s">
        <v>1618</v>
      </c>
      <c r="K11" s="197" t="s">
        <v>1613</v>
      </c>
      <c r="L11" s="197" t="s">
        <v>489</v>
      </c>
      <c r="M11" s="750"/>
      <c r="N11" s="17"/>
      <c r="O11" s="17"/>
      <c r="P11" s="751"/>
      <c r="Q11" s="740"/>
      <c r="R11" s="737"/>
      <c r="S11" s="737"/>
      <c r="T11" s="737"/>
      <c r="U11" s="737"/>
      <c r="V11" s="100"/>
      <c r="W11" s="100"/>
      <c r="X11" s="100"/>
      <c r="Y11" s="100"/>
      <c r="AA11" s="568" t="s">
        <v>1471</v>
      </c>
    </row>
    <row r="12" spans="1:27" ht="76.5" customHeight="1" x14ac:dyDescent="0.3">
      <c r="A12" s="96" t="s">
        <v>38</v>
      </c>
      <c r="B12" s="735" t="s">
        <v>0</v>
      </c>
      <c r="C12" s="738" t="s">
        <v>1675</v>
      </c>
      <c r="D12" s="745" t="s">
        <v>7</v>
      </c>
      <c r="E12" s="758" t="s">
        <v>15</v>
      </c>
      <c r="F12" s="758" t="s">
        <v>15</v>
      </c>
      <c r="G12" s="758" t="s">
        <v>15</v>
      </c>
      <c r="H12" s="758" t="s">
        <v>15</v>
      </c>
      <c r="I12" s="244" t="s">
        <v>152</v>
      </c>
      <c r="J12" s="47" t="s">
        <v>725</v>
      </c>
      <c r="K12" s="47" t="s">
        <v>702</v>
      </c>
      <c r="L12" s="47" t="s">
        <v>703</v>
      </c>
      <c r="M12" s="46" t="s">
        <v>8</v>
      </c>
      <c r="N12" s="17"/>
      <c r="O12" s="17"/>
      <c r="P12" s="242">
        <f t="shared" ref="P12:P17" si="2">IF(M12="","0",IF(M12="Pass",1,IF(M12="Fail",0,IF(M12="TBD",0,IF(M12="N/A (Please provide reason)",1)))))</f>
        <v>0</v>
      </c>
      <c r="Q12" s="241">
        <f>IF(AND(D12="M",M12="N/A (Please provide reason)"),1,0)</f>
        <v>0</v>
      </c>
      <c r="R12" s="249">
        <f>IF(E12 = "YES",1,0)</f>
        <v>1</v>
      </c>
      <c r="S12" s="249">
        <f>IF(F12 = "YES",1,0)</f>
        <v>1</v>
      </c>
      <c r="T12" s="249">
        <f t="shared" ref="T12:U12" si="3">IF(G12 = "YES",1,0)</f>
        <v>1</v>
      </c>
      <c r="U12" s="249">
        <f t="shared" si="3"/>
        <v>1</v>
      </c>
      <c r="V12" s="100"/>
      <c r="W12" s="100"/>
      <c r="X12" s="100"/>
      <c r="Y12" s="100"/>
      <c r="AA12" s="568" t="s">
        <v>1471</v>
      </c>
    </row>
    <row r="13" spans="1:27" ht="65.25" customHeight="1" x14ac:dyDescent="0.3">
      <c r="A13" s="96" t="s">
        <v>39</v>
      </c>
      <c r="B13" s="736"/>
      <c r="C13" s="739"/>
      <c r="D13" s="747"/>
      <c r="E13" s="759"/>
      <c r="F13" s="759"/>
      <c r="G13" s="759"/>
      <c r="H13" s="759"/>
      <c r="I13" s="244" t="s">
        <v>152</v>
      </c>
      <c r="J13" s="47" t="s">
        <v>724</v>
      </c>
      <c r="K13" s="47" t="s">
        <v>704</v>
      </c>
      <c r="L13" s="47" t="s">
        <v>705</v>
      </c>
      <c r="M13" s="46" t="s">
        <v>8</v>
      </c>
      <c r="N13" s="17"/>
      <c r="O13" s="17"/>
      <c r="P13" s="133">
        <f t="shared" ref="P13" si="4">IF(M13="","0",IF(M13="Pass",1,IF(M13="Fail",0,IF(M13="TBD",0,IF(M13="N/A (Please provide reason)",1)))))</f>
        <v>0</v>
      </c>
      <c r="Q13" s="132">
        <f>IF(AND(D12="M",M13="N/A (Please provide reason)"),1,0)</f>
        <v>0</v>
      </c>
      <c r="R13" s="249">
        <f>IF(E12= "YES",1,0)</f>
        <v>1</v>
      </c>
      <c r="S13" s="249">
        <f>IF(F12 = "YES",1,0)</f>
        <v>1</v>
      </c>
      <c r="T13" s="249">
        <f>IF(G12 = "YES",1,0)</f>
        <v>1</v>
      </c>
      <c r="U13" s="249">
        <f>IF(H12 = "YES",1,0)</f>
        <v>1</v>
      </c>
      <c r="V13" s="100"/>
      <c r="W13" s="100"/>
      <c r="X13" s="100"/>
      <c r="Y13" s="100"/>
      <c r="AA13" s="568" t="s">
        <v>1471</v>
      </c>
    </row>
    <row r="14" spans="1:27" ht="201.75" customHeight="1" x14ac:dyDescent="0.3">
      <c r="A14" s="96" t="s">
        <v>40</v>
      </c>
      <c r="B14" s="124" t="s">
        <v>31</v>
      </c>
      <c r="C14" s="42" t="s">
        <v>1676</v>
      </c>
      <c r="D14" s="86" t="s">
        <v>28</v>
      </c>
      <c r="E14" s="44" t="s">
        <v>15</v>
      </c>
      <c r="F14" s="207" t="s">
        <v>15</v>
      </c>
      <c r="G14" s="368" t="s">
        <v>15</v>
      </c>
      <c r="H14" s="368" t="s">
        <v>15</v>
      </c>
      <c r="I14" s="45" t="s">
        <v>152</v>
      </c>
      <c r="J14" s="47" t="s">
        <v>37</v>
      </c>
      <c r="K14" s="47" t="s">
        <v>486</v>
      </c>
      <c r="L14" s="47" t="s">
        <v>41</v>
      </c>
      <c r="M14" s="46" t="s">
        <v>8</v>
      </c>
      <c r="N14" s="17"/>
      <c r="O14" s="17"/>
      <c r="P14" s="133">
        <f t="shared" si="2"/>
        <v>0</v>
      </c>
      <c r="Q14" s="132">
        <f>IF(AND(D14="M",M14="N/A (Please provide reason)"),1,0)</f>
        <v>0</v>
      </c>
      <c r="R14" s="249">
        <f t="shared" ref="R14:S17" si="5">IF(E14 = "YES",1,0)</f>
        <v>1</v>
      </c>
      <c r="S14" s="249">
        <f t="shared" si="5"/>
        <v>1</v>
      </c>
      <c r="T14" s="249">
        <f t="shared" ref="T14:T17" si="6">IF(G14 = "YES",1,0)</f>
        <v>1</v>
      </c>
      <c r="U14" s="249">
        <f t="shared" ref="U14:U17" si="7">IF(H14 = "YES",1,0)</f>
        <v>1</v>
      </c>
      <c r="V14" s="100"/>
      <c r="W14" s="100"/>
      <c r="X14" s="100"/>
      <c r="Y14" s="100"/>
      <c r="AA14" s="568" t="s">
        <v>1472</v>
      </c>
    </row>
    <row r="15" spans="1:27" ht="84" customHeight="1" x14ac:dyDescent="0.3">
      <c r="A15" s="96" t="s">
        <v>44</v>
      </c>
      <c r="B15" s="169" t="s">
        <v>1</v>
      </c>
      <c r="C15" s="262" t="s">
        <v>1677</v>
      </c>
      <c r="D15" s="84" t="s">
        <v>7</v>
      </c>
      <c r="E15" s="48" t="s">
        <v>15</v>
      </c>
      <c r="F15" s="93" t="s">
        <v>21</v>
      </c>
      <c r="G15" s="366" t="s">
        <v>15</v>
      </c>
      <c r="H15" s="366" t="s">
        <v>21</v>
      </c>
      <c r="I15" s="49"/>
      <c r="J15" s="47" t="s">
        <v>42</v>
      </c>
      <c r="K15" s="47" t="s">
        <v>43</v>
      </c>
      <c r="L15" s="47" t="s">
        <v>41</v>
      </c>
      <c r="M15" s="46" t="s">
        <v>8</v>
      </c>
      <c r="N15" s="17"/>
      <c r="O15" s="17"/>
      <c r="P15" s="133">
        <f t="shared" si="2"/>
        <v>0</v>
      </c>
      <c r="Q15" s="132">
        <f>IF(AND(D15="M",M15="N/A (Please provide reason)"),1,0)</f>
        <v>0</v>
      </c>
      <c r="R15" s="249">
        <f t="shared" si="5"/>
        <v>1</v>
      </c>
      <c r="S15" s="249">
        <f t="shared" si="5"/>
        <v>0</v>
      </c>
      <c r="T15" s="249">
        <f t="shared" si="6"/>
        <v>1</v>
      </c>
      <c r="U15" s="249">
        <f t="shared" si="7"/>
        <v>0</v>
      </c>
      <c r="V15" s="100"/>
      <c r="W15" s="100"/>
      <c r="X15" s="100"/>
      <c r="Y15" s="100"/>
      <c r="AA15" s="568" t="s">
        <v>1471</v>
      </c>
    </row>
    <row r="16" spans="1:27" ht="193.5" customHeight="1" x14ac:dyDescent="0.3">
      <c r="A16" s="96" t="s">
        <v>45</v>
      </c>
      <c r="B16" s="169" t="s">
        <v>32</v>
      </c>
      <c r="C16" s="263" t="s">
        <v>1634</v>
      </c>
      <c r="D16" s="94" t="s">
        <v>7</v>
      </c>
      <c r="E16" s="93" t="s">
        <v>21</v>
      </c>
      <c r="F16" s="208" t="s">
        <v>15</v>
      </c>
      <c r="G16" s="365" t="s">
        <v>21</v>
      </c>
      <c r="H16" s="365" t="s">
        <v>15</v>
      </c>
      <c r="I16" s="209"/>
      <c r="J16" s="47" t="s">
        <v>42</v>
      </c>
      <c r="K16" s="47" t="s">
        <v>1635</v>
      </c>
      <c r="L16" s="47" t="s">
        <v>41</v>
      </c>
      <c r="M16" s="46" t="s">
        <v>8</v>
      </c>
      <c r="N16" s="17"/>
      <c r="O16" s="17"/>
      <c r="P16" s="133">
        <f t="shared" si="2"/>
        <v>0</v>
      </c>
      <c r="Q16" s="132">
        <f>IF(AND(D16="M",M16="N/A (Please provide reason)"),1,0)</f>
        <v>0</v>
      </c>
      <c r="R16" s="249">
        <f t="shared" si="5"/>
        <v>0</v>
      </c>
      <c r="S16" s="249">
        <f t="shared" si="5"/>
        <v>1</v>
      </c>
      <c r="T16" s="249">
        <f t="shared" si="6"/>
        <v>0</v>
      </c>
      <c r="U16" s="249">
        <f t="shared" si="7"/>
        <v>1</v>
      </c>
      <c r="V16" s="100"/>
      <c r="W16" s="100"/>
      <c r="X16" s="100"/>
      <c r="Y16" s="100"/>
      <c r="AA16" s="568" t="s">
        <v>1472</v>
      </c>
    </row>
    <row r="17" spans="1:27" ht="147.75" customHeight="1" x14ac:dyDescent="0.3">
      <c r="A17" s="486" t="s">
        <v>46</v>
      </c>
      <c r="B17" s="735" t="s">
        <v>33</v>
      </c>
      <c r="C17" s="764" t="s">
        <v>1678</v>
      </c>
      <c r="D17" s="762" t="s">
        <v>722</v>
      </c>
      <c r="E17" s="758" t="s">
        <v>15</v>
      </c>
      <c r="F17" s="758" t="s">
        <v>15</v>
      </c>
      <c r="G17" s="758" t="s">
        <v>15</v>
      </c>
      <c r="H17" s="758" t="s">
        <v>15</v>
      </c>
      <c r="I17" s="755" t="s">
        <v>1182</v>
      </c>
      <c r="J17" s="524" t="s">
        <v>1179</v>
      </c>
      <c r="K17" s="47" t="s">
        <v>1636</v>
      </c>
      <c r="L17" s="755" t="s">
        <v>1189</v>
      </c>
      <c r="M17" s="46" t="s">
        <v>8</v>
      </c>
      <c r="N17" s="17"/>
      <c r="O17" s="17"/>
      <c r="P17" s="201">
        <f t="shared" si="2"/>
        <v>0</v>
      </c>
      <c r="Q17" s="132">
        <f t="shared" ref="Q17" si="8">IF(AND(D17="M",M17="N/A (Please provide reason)"),1,0)</f>
        <v>0</v>
      </c>
      <c r="R17" s="249">
        <f t="shared" ref="R17" si="9">IF(E17 = "YES",1,0)</f>
        <v>1</v>
      </c>
      <c r="S17" s="249">
        <f t="shared" si="5"/>
        <v>1</v>
      </c>
      <c r="T17" s="249">
        <f t="shared" si="6"/>
        <v>1</v>
      </c>
      <c r="U17" s="249">
        <f t="shared" si="7"/>
        <v>1</v>
      </c>
      <c r="V17" s="100"/>
      <c r="W17" s="100"/>
      <c r="X17" s="100"/>
      <c r="Y17" s="100"/>
      <c r="AA17" s="568" t="s">
        <v>1471</v>
      </c>
    </row>
    <row r="18" spans="1:27" ht="105.75" customHeight="1" x14ac:dyDescent="0.3">
      <c r="A18" s="486" t="s">
        <v>48</v>
      </c>
      <c r="B18" s="741"/>
      <c r="C18" s="765"/>
      <c r="D18" s="767"/>
      <c r="E18" s="768"/>
      <c r="F18" s="768"/>
      <c r="G18" s="768"/>
      <c r="H18" s="768"/>
      <c r="I18" s="756"/>
      <c r="J18" s="524" t="s">
        <v>1180</v>
      </c>
      <c r="K18" s="47" t="s">
        <v>1485</v>
      </c>
      <c r="L18" s="756"/>
      <c r="M18" s="46" t="s">
        <v>8</v>
      </c>
      <c r="N18" s="17"/>
      <c r="O18" s="17"/>
      <c r="P18" s="201">
        <f t="shared" ref="P18:P19" si="10">IF(M18="","0",IF(M18="Pass",1,IF(M18="Fail",0,IF(M18="TBD",0,IF(M18="N/A (Please provide reason)",1)))))</f>
        <v>0</v>
      </c>
      <c r="Q18" s="451">
        <f>IF(AND(D17="M",M18="N/A (Please provide reason)"),1,0)</f>
        <v>0</v>
      </c>
      <c r="R18" s="249">
        <f>IF(E17 = "YES",1,0)</f>
        <v>1</v>
      </c>
      <c r="S18" s="249">
        <f t="shared" ref="S18:U18" si="11">IF(F17 = "YES",1,0)</f>
        <v>1</v>
      </c>
      <c r="T18" s="249">
        <f t="shared" si="11"/>
        <v>1</v>
      </c>
      <c r="U18" s="249">
        <f t="shared" si="11"/>
        <v>1</v>
      </c>
      <c r="V18" s="100"/>
      <c r="W18" s="100"/>
      <c r="X18" s="100"/>
      <c r="Y18" s="100"/>
      <c r="AA18" s="568" t="s">
        <v>1471</v>
      </c>
    </row>
    <row r="19" spans="1:27" ht="196.5" customHeight="1" x14ac:dyDescent="0.3">
      <c r="A19" s="486" t="s">
        <v>50</v>
      </c>
      <c r="B19" s="736"/>
      <c r="C19" s="766"/>
      <c r="D19" s="763"/>
      <c r="E19" s="759"/>
      <c r="F19" s="759"/>
      <c r="G19" s="759"/>
      <c r="H19" s="759"/>
      <c r="I19" s="756"/>
      <c r="J19" s="524" t="s">
        <v>1181</v>
      </c>
      <c r="K19" s="47" t="s">
        <v>1743</v>
      </c>
      <c r="L19" s="757"/>
      <c r="M19" s="46" t="s">
        <v>8</v>
      </c>
      <c r="N19" s="17"/>
      <c r="O19" s="17"/>
      <c r="P19" s="201">
        <f t="shared" si="10"/>
        <v>0</v>
      </c>
      <c r="Q19" s="451">
        <f>IF(AND(D17="M",M19="N/A (Please provide reason)"),1,0)</f>
        <v>0</v>
      </c>
      <c r="R19" s="249">
        <f>IF(E17 = "YES",1,0)</f>
        <v>1</v>
      </c>
      <c r="S19" s="249">
        <f t="shared" ref="S19:U19" si="12">IF(F17 = "YES",1,0)</f>
        <v>1</v>
      </c>
      <c r="T19" s="249">
        <f t="shared" si="12"/>
        <v>1</v>
      </c>
      <c r="U19" s="249">
        <f t="shared" si="12"/>
        <v>1</v>
      </c>
      <c r="V19" s="100"/>
      <c r="W19" s="100"/>
      <c r="X19" s="100"/>
      <c r="Y19" s="100"/>
      <c r="AA19" s="568" t="s">
        <v>1471</v>
      </c>
    </row>
    <row r="20" spans="1:27" ht="129" customHeight="1" x14ac:dyDescent="0.3">
      <c r="A20" s="486" t="s">
        <v>726</v>
      </c>
      <c r="B20" s="735" t="s">
        <v>34</v>
      </c>
      <c r="C20" s="764" t="s">
        <v>1679</v>
      </c>
      <c r="D20" s="745" t="s">
        <v>7</v>
      </c>
      <c r="E20" s="752" t="s">
        <v>15</v>
      </c>
      <c r="F20" s="758" t="s">
        <v>15</v>
      </c>
      <c r="G20" s="758" t="s">
        <v>15</v>
      </c>
      <c r="H20" s="758" t="s">
        <v>15</v>
      </c>
      <c r="I20" s="47" t="s">
        <v>1283</v>
      </c>
      <c r="J20" s="47" t="s">
        <v>1287</v>
      </c>
      <c r="K20" s="47" t="s">
        <v>1750</v>
      </c>
      <c r="L20" s="47" t="s">
        <v>1285</v>
      </c>
      <c r="M20" s="199" t="s">
        <v>8</v>
      </c>
      <c r="N20" s="200"/>
      <c r="O20" s="200"/>
      <c r="P20" s="201">
        <f t="shared" ref="P20:P23" si="13">IF(M20="","0",IF(M20="Pass",1,IF(M20="Fail",0,IF(M20="TBD",0,IF(M20="N/A (Please provide reason)",1)))))</f>
        <v>0</v>
      </c>
      <c r="Q20" s="405">
        <f t="shared" ref="Q20" si="14">IF(AND(D20="M",M20="N/A (Please provide reason)"),1,0)</f>
        <v>0</v>
      </c>
      <c r="R20" s="249">
        <f t="shared" ref="R20" si="15">IF(E20 = "YES",1,0)</f>
        <v>1</v>
      </c>
      <c r="S20" s="249">
        <f t="shared" ref="S20" si="16">IF(F20 = "YES",1,0)</f>
        <v>1</v>
      </c>
      <c r="T20" s="249">
        <f t="shared" ref="T20" si="17">IF(G20 = "YES",1,0)</f>
        <v>1</v>
      </c>
      <c r="U20" s="249">
        <f t="shared" ref="U20" si="18">IF(H20 = "YES",1,0)</f>
        <v>1</v>
      </c>
      <c r="V20" s="100"/>
      <c r="W20" s="100"/>
      <c r="X20" s="100"/>
      <c r="Y20" s="100"/>
      <c r="AA20" s="568" t="s">
        <v>1471</v>
      </c>
    </row>
    <row r="21" spans="1:27" ht="198" customHeight="1" x14ac:dyDescent="0.3">
      <c r="A21" s="486" t="s">
        <v>727</v>
      </c>
      <c r="B21" s="736"/>
      <c r="C21" s="766"/>
      <c r="D21" s="747"/>
      <c r="E21" s="754"/>
      <c r="F21" s="759"/>
      <c r="G21" s="759"/>
      <c r="H21" s="759"/>
      <c r="I21" s="47" t="s">
        <v>1283</v>
      </c>
      <c r="J21" s="47" t="s">
        <v>1752</v>
      </c>
      <c r="K21" s="47" t="s">
        <v>1751</v>
      </c>
      <c r="L21" s="47" t="s">
        <v>1285</v>
      </c>
      <c r="M21" s="199" t="s">
        <v>8</v>
      </c>
      <c r="N21" s="200"/>
      <c r="O21" s="200"/>
      <c r="P21" s="201">
        <f t="shared" ref="P21:P22" si="19">IF(M21="","0",IF(M21="Pass",1,IF(M21="Fail",0,IF(M21="TBD",0,IF(M21="N/A (Please provide reason)",1)))))</f>
        <v>0</v>
      </c>
      <c r="Q21" s="503">
        <f>IF(AND(D20="M",M21="N/A (Please provide reason)"),1,0)</f>
        <v>0</v>
      </c>
      <c r="R21" s="249">
        <f>IF(E20 = "YES",1,0)</f>
        <v>1</v>
      </c>
      <c r="S21" s="249">
        <f t="shared" ref="S21:U21" si="20">IF(F20 = "YES",1,0)</f>
        <v>1</v>
      </c>
      <c r="T21" s="249">
        <f t="shared" si="20"/>
        <v>1</v>
      </c>
      <c r="U21" s="249">
        <f t="shared" si="20"/>
        <v>1</v>
      </c>
      <c r="V21" s="100"/>
      <c r="W21" s="100"/>
      <c r="X21" s="100"/>
      <c r="Y21" s="100"/>
      <c r="AA21" s="568" t="s">
        <v>1471</v>
      </c>
    </row>
    <row r="22" spans="1:27" ht="111.75" customHeight="1" x14ac:dyDescent="0.3">
      <c r="A22" s="486" t="s">
        <v>1107</v>
      </c>
      <c r="B22" s="595" t="s">
        <v>1521</v>
      </c>
      <c r="C22" s="597" t="s">
        <v>1680</v>
      </c>
      <c r="D22" s="596" t="s">
        <v>7</v>
      </c>
      <c r="E22" s="389" t="s">
        <v>15</v>
      </c>
      <c r="F22" s="389" t="s">
        <v>15</v>
      </c>
      <c r="G22" s="389" t="s">
        <v>15</v>
      </c>
      <c r="H22" s="389" t="s">
        <v>15</v>
      </c>
      <c r="I22" s="651" t="s">
        <v>1522</v>
      </c>
      <c r="J22" s="47" t="s">
        <v>1748</v>
      </c>
      <c r="K22" s="47" t="s">
        <v>1749</v>
      </c>
      <c r="L22" s="47" t="s">
        <v>729</v>
      </c>
      <c r="M22" s="46" t="s">
        <v>8</v>
      </c>
      <c r="N22" s="17"/>
      <c r="O22" s="17"/>
      <c r="P22" s="201">
        <f t="shared" si="19"/>
        <v>0</v>
      </c>
      <c r="Q22" s="598">
        <f t="shared" ref="Q22" si="21">IF(AND(D22="M",M22="N/A (Please provide reason)"),1,0)</f>
        <v>0</v>
      </c>
      <c r="R22" s="249">
        <f t="shared" ref="R22:U23" si="22">IF(E22 = "YES",1,0)</f>
        <v>1</v>
      </c>
      <c r="S22" s="249">
        <f t="shared" si="22"/>
        <v>1</v>
      </c>
      <c r="T22" s="249">
        <f t="shared" si="22"/>
        <v>1</v>
      </c>
      <c r="U22" s="249">
        <f t="shared" si="22"/>
        <v>1</v>
      </c>
      <c r="V22" s="100"/>
      <c r="W22" s="100"/>
      <c r="X22" s="100"/>
      <c r="Y22" s="100"/>
      <c r="AA22" s="568" t="s">
        <v>1471</v>
      </c>
    </row>
    <row r="23" spans="1:27" ht="72" customHeight="1" x14ac:dyDescent="0.3">
      <c r="A23" s="486" t="s">
        <v>1569</v>
      </c>
      <c r="B23" s="588" t="s">
        <v>1481</v>
      </c>
      <c r="C23" s="589" t="s">
        <v>1598</v>
      </c>
      <c r="D23" s="87" t="s">
        <v>28</v>
      </c>
      <c r="E23" s="389" t="s">
        <v>15</v>
      </c>
      <c r="F23" s="389" t="s">
        <v>15</v>
      </c>
      <c r="G23" s="389" t="s">
        <v>15</v>
      </c>
      <c r="H23" s="389" t="s">
        <v>15</v>
      </c>
      <c r="I23" s="651" t="s">
        <v>1483</v>
      </c>
      <c r="J23" s="47" t="s">
        <v>1482</v>
      </c>
      <c r="K23" s="47" t="s">
        <v>1484</v>
      </c>
      <c r="L23" s="47" t="s">
        <v>729</v>
      </c>
      <c r="M23" s="46" t="s">
        <v>8</v>
      </c>
      <c r="N23" s="17"/>
      <c r="O23" s="17"/>
      <c r="P23" s="201">
        <f t="shared" si="13"/>
        <v>0</v>
      </c>
      <c r="Q23" s="598">
        <f t="shared" ref="Q23" si="23">IF(AND(D23="M",M23="N/A (Please provide reason)"),1,0)</f>
        <v>0</v>
      </c>
      <c r="R23" s="249">
        <f t="shared" si="22"/>
        <v>1</v>
      </c>
      <c r="S23" s="249">
        <f t="shared" si="22"/>
        <v>1</v>
      </c>
      <c r="T23" s="249">
        <f t="shared" si="22"/>
        <v>1</v>
      </c>
      <c r="U23" s="249">
        <f t="shared" si="22"/>
        <v>1</v>
      </c>
      <c r="V23" s="100"/>
      <c r="W23" s="100"/>
      <c r="X23" s="100"/>
      <c r="Y23" s="100"/>
    </row>
    <row r="24" spans="1:27" ht="117.75" customHeight="1" x14ac:dyDescent="0.3">
      <c r="A24" s="486" t="s">
        <v>1186</v>
      </c>
      <c r="B24" s="122" t="s">
        <v>35</v>
      </c>
      <c r="C24" s="43" t="s">
        <v>1681</v>
      </c>
      <c r="D24" s="85" t="s">
        <v>49</v>
      </c>
      <c r="E24" s="93" t="s">
        <v>15</v>
      </c>
      <c r="F24" s="93" t="s">
        <v>15</v>
      </c>
      <c r="G24" s="366" t="s">
        <v>15</v>
      </c>
      <c r="H24" s="366" t="s">
        <v>15</v>
      </c>
      <c r="I24" s="47" t="s">
        <v>1193</v>
      </c>
      <c r="J24" s="47" t="s">
        <v>1191</v>
      </c>
      <c r="K24" s="47" t="s">
        <v>51</v>
      </c>
      <c r="L24" s="47" t="s">
        <v>57</v>
      </c>
      <c r="M24" s="46" t="s">
        <v>8</v>
      </c>
      <c r="N24" s="17"/>
      <c r="O24" s="17"/>
      <c r="P24" s="201">
        <f t="shared" ref="P24:P28" si="24">IF(M24="","0",IF(M24="Pass",1,IF(M24="Fail",0,IF(M24="TBD",0,IF(M24="N/A (Please provide reason)",1)))))</f>
        <v>0</v>
      </c>
      <c r="Q24" s="405">
        <f t="shared" ref="Q24:Q28" si="25">IF(AND(D24="M",M24="N/A (Please provide reason)"),1,0)</f>
        <v>0</v>
      </c>
      <c r="R24" s="249">
        <f t="shared" ref="R24:R26" si="26">IF(E24 = "YES",1,0)</f>
        <v>1</v>
      </c>
      <c r="S24" s="249">
        <f t="shared" ref="S24:S26" si="27">IF(F24 = "YES",1,0)</f>
        <v>1</v>
      </c>
      <c r="T24" s="249">
        <f t="shared" ref="T24:T26" si="28">IF(G24 = "YES",1,0)</f>
        <v>1</v>
      </c>
      <c r="U24" s="249">
        <f t="shared" ref="U24:U26" si="29">IF(H24 = "YES",1,0)</f>
        <v>1</v>
      </c>
      <c r="V24" s="100"/>
      <c r="W24" s="100"/>
      <c r="X24" s="100"/>
      <c r="Y24" s="100"/>
      <c r="AA24" s="568" t="s">
        <v>1472</v>
      </c>
    </row>
    <row r="25" spans="1:27" ht="114" customHeight="1" x14ac:dyDescent="0.3">
      <c r="A25" s="486" t="s">
        <v>1187</v>
      </c>
      <c r="B25" s="515" t="s">
        <v>1237</v>
      </c>
      <c r="C25" s="517" t="s">
        <v>1599</v>
      </c>
      <c r="D25" s="87" t="s">
        <v>28</v>
      </c>
      <c r="E25" s="389" t="s">
        <v>15</v>
      </c>
      <c r="F25" s="389" t="s">
        <v>15</v>
      </c>
      <c r="G25" s="389" t="s">
        <v>15</v>
      </c>
      <c r="H25" s="389" t="s">
        <v>15</v>
      </c>
      <c r="I25" s="47" t="s">
        <v>1480</v>
      </c>
      <c r="J25" s="47" t="s">
        <v>1190</v>
      </c>
      <c r="K25" s="47" t="s">
        <v>1192</v>
      </c>
      <c r="L25" s="47"/>
      <c r="M25" s="46" t="s">
        <v>8</v>
      </c>
      <c r="N25" s="17"/>
      <c r="O25" s="17"/>
      <c r="P25" s="201">
        <f t="shared" ref="P25" si="30">IF(M25="","0",IF(M25="Pass",1,IF(M25="Fail",0,IF(M25="TBD",0,IF(M25="N/A (Please provide reason)",1)))))</f>
        <v>0</v>
      </c>
      <c r="Q25" s="451">
        <f t="shared" ref="Q25" si="31">IF(AND(D25="M",M25="N/A (Please provide reason)"),1,0)</f>
        <v>0</v>
      </c>
      <c r="R25" s="249">
        <f t="shared" ref="R25" si="32">IF(E25 = "YES",1,0)</f>
        <v>1</v>
      </c>
      <c r="S25" s="249">
        <f t="shared" ref="S25" si="33">IF(F25 = "YES",1,0)</f>
        <v>1</v>
      </c>
      <c r="T25" s="249">
        <f t="shared" ref="T25" si="34">IF(G25 = "YES",1,0)</f>
        <v>1</v>
      </c>
      <c r="U25" s="249">
        <f t="shared" ref="U25" si="35">IF(H25 = "YES",1,0)</f>
        <v>1</v>
      </c>
      <c r="V25" s="100"/>
      <c r="W25" s="100"/>
      <c r="X25" s="100"/>
      <c r="Y25" s="100"/>
      <c r="AA25" s="568" t="s">
        <v>1472</v>
      </c>
    </row>
    <row r="26" spans="1:27" ht="153.75" customHeight="1" x14ac:dyDescent="0.3">
      <c r="A26" s="486" t="s">
        <v>1188</v>
      </c>
      <c r="B26" s="735" t="s">
        <v>766</v>
      </c>
      <c r="C26" s="760" t="s">
        <v>1619</v>
      </c>
      <c r="D26" s="762" t="s">
        <v>722</v>
      </c>
      <c r="E26" s="758" t="s">
        <v>15</v>
      </c>
      <c r="F26" s="758" t="s">
        <v>15</v>
      </c>
      <c r="G26" s="758" t="s">
        <v>15</v>
      </c>
      <c r="H26" s="758" t="s">
        <v>15</v>
      </c>
      <c r="I26" s="47" t="s">
        <v>768</v>
      </c>
      <c r="J26" s="47" t="s">
        <v>1299</v>
      </c>
      <c r="K26" s="47" t="s">
        <v>1293</v>
      </c>
      <c r="L26" s="47" t="s">
        <v>1301</v>
      </c>
      <c r="M26" s="46" t="s">
        <v>8</v>
      </c>
      <c r="N26" s="17"/>
      <c r="O26" s="17"/>
      <c r="P26" s="201">
        <f t="shared" si="24"/>
        <v>0</v>
      </c>
      <c r="Q26" s="405">
        <f t="shared" si="25"/>
        <v>0</v>
      </c>
      <c r="R26" s="249">
        <f t="shared" si="26"/>
        <v>1</v>
      </c>
      <c r="S26" s="249">
        <f t="shared" si="27"/>
        <v>1</v>
      </c>
      <c r="T26" s="249">
        <f t="shared" si="28"/>
        <v>1</v>
      </c>
      <c r="U26" s="249">
        <f t="shared" si="29"/>
        <v>1</v>
      </c>
      <c r="V26" s="100"/>
      <c r="W26" s="100"/>
      <c r="X26" s="100"/>
      <c r="Y26" s="100"/>
      <c r="AA26" s="568" t="s">
        <v>1471</v>
      </c>
    </row>
    <row r="27" spans="1:27" ht="206.25" customHeight="1" x14ac:dyDescent="0.3">
      <c r="A27" s="486" t="s">
        <v>1194</v>
      </c>
      <c r="B27" s="736"/>
      <c r="C27" s="761"/>
      <c r="D27" s="763"/>
      <c r="E27" s="759"/>
      <c r="F27" s="759"/>
      <c r="G27" s="759"/>
      <c r="H27" s="759"/>
      <c r="I27" s="47" t="s">
        <v>1176</v>
      </c>
      <c r="J27" s="47" t="s">
        <v>1298</v>
      </c>
      <c r="K27" s="47" t="s">
        <v>1300</v>
      </c>
      <c r="L27" s="47" t="s">
        <v>1301</v>
      </c>
      <c r="M27" s="46" t="s">
        <v>8</v>
      </c>
      <c r="N27" s="17"/>
      <c r="O27" s="17"/>
      <c r="P27" s="201">
        <f t="shared" ref="P27" si="36">IF(M27="","0",IF(M27="Pass",1,IF(M27="Fail",0,IF(M27="TBD",0,IF(M27="N/A (Please provide reason)",1)))))</f>
        <v>0</v>
      </c>
      <c r="Q27" s="440">
        <f>IF(AND(D26="M",M27="N/A (Please provide reason)"),1,0)</f>
        <v>0</v>
      </c>
      <c r="R27" s="249">
        <f>IF(E26 = "YES",1,0)</f>
        <v>1</v>
      </c>
      <c r="S27" s="249">
        <f>IF(F26 = "YES",1,0)</f>
        <v>1</v>
      </c>
      <c r="T27" s="249">
        <f>IF(G26 = "YES",1,0)</f>
        <v>1</v>
      </c>
      <c r="U27" s="249">
        <f>IF(H26 = "YES",1,0)</f>
        <v>1</v>
      </c>
      <c r="V27" s="100"/>
      <c r="W27" s="100"/>
      <c r="X27" s="100"/>
      <c r="Y27" s="100"/>
      <c r="AA27" s="568" t="s">
        <v>1471</v>
      </c>
    </row>
    <row r="28" spans="1:27" ht="248.25" customHeight="1" x14ac:dyDescent="0.3">
      <c r="A28" s="486" t="s">
        <v>1195</v>
      </c>
      <c r="B28" s="520" t="s">
        <v>1082</v>
      </c>
      <c r="C28" s="591" t="s">
        <v>1682</v>
      </c>
      <c r="D28" s="87" t="s">
        <v>722</v>
      </c>
      <c r="E28" s="389" t="s">
        <v>15</v>
      </c>
      <c r="F28" s="389" t="s">
        <v>15</v>
      </c>
      <c r="G28" s="389" t="s">
        <v>15</v>
      </c>
      <c r="H28" s="389" t="s">
        <v>15</v>
      </c>
      <c r="I28" s="524" t="s">
        <v>1530</v>
      </c>
      <c r="J28" s="524" t="s">
        <v>1183</v>
      </c>
      <c r="K28" s="47" t="s">
        <v>1672</v>
      </c>
      <c r="L28" s="47" t="s">
        <v>1529</v>
      </c>
      <c r="M28" s="46" t="s">
        <v>8</v>
      </c>
      <c r="N28" s="200"/>
      <c r="O28" s="200"/>
      <c r="P28" s="201">
        <f t="shared" si="24"/>
        <v>0</v>
      </c>
      <c r="Q28" s="409">
        <f t="shared" si="25"/>
        <v>0</v>
      </c>
      <c r="R28" s="249">
        <f t="shared" ref="R28:R29" si="37">IF(E28 = "YES",1,0)</f>
        <v>1</v>
      </c>
      <c r="S28" s="249">
        <f t="shared" ref="S28:S29" si="38">IF(F28 = "YES",1,0)</f>
        <v>1</v>
      </c>
      <c r="T28" s="249">
        <f t="shared" ref="T28:T29" si="39">IF(G28 = "YES",1,0)</f>
        <v>1</v>
      </c>
      <c r="U28" s="249">
        <f t="shared" ref="U28:U29" si="40">IF(H28 = "YES",1,0)</f>
        <v>1</v>
      </c>
      <c r="V28" s="100"/>
      <c r="W28" s="100"/>
      <c r="X28" s="100"/>
      <c r="Y28" s="100"/>
      <c r="AA28" s="568" t="s">
        <v>1471</v>
      </c>
    </row>
    <row r="29" spans="1:27" ht="72" customHeight="1" x14ac:dyDescent="0.3">
      <c r="A29" s="486" t="s">
        <v>1196</v>
      </c>
      <c r="B29" s="769" t="s">
        <v>1081</v>
      </c>
      <c r="C29" s="764" t="s">
        <v>1600</v>
      </c>
      <c r="D29" s="762" t="s">
        <v>28</v>
      </c>
      <c r="E29" s="758" t="s">
        <v>15</v>
      </c>
      <c r="F29" s="758" t="s">
        <v>15</v>
      </c>
      <c r="G29" s="758" t="s">
        <v>15</v>
      </c>
      <c r="H29" s="758" t="s">
        <v>15</v>
      </c>
      <c r="I29" s="755" t="s">
        <v>1486</v>
      </c>
      <c r="J29" s="47" t="s">
        <v>1487</v>
      </c>
      <c r="K29" s="47" t="s">
        <v>1090</v>
      </c>
      <c r="L29" s="755" t="s">
        <v>1092</v>
      </c>
      <c r="M29" s="46" t="s">
        <v>8</v>
      </c>
      <c r="N29" s="200"/>
      <c r="O29" s="200"/>
      <c r="P29" s="201">
        <f t="shared" ref="P29:P31" si="41">IF(M29="","0",IF(M29="Pass",1,IF(M29="Fail",0,IF(M29="TBD",0,IF(M29="N/A (Please provide reason)",1)))))</f>
        <v>0</v>
      </c>
      <c r="Q29" s="409">
        <f t="shared" ref="Q29:Q31" si="42">IF(AND(D29="M",M29="N/A (Please provide reason)"),1,0)</f>
        <v>0</v>
      </c>
      <c r="R29" s="249">
        <f t="shared" si="37"/>
        <v>1</v>
      </c>
      <c r="S29" s="249">
        <f t="shared" si="38"/>
        <v>1</v>
      </c>
      <c r="T29" s="249">
        <f t="shared" si="39"/>
        <v>1</v>
      </c>
      <c r="U29" s="249">
        <f t="shared" si="40"/>
        <v>1</v>
      </c>
      <c r="V29" s="100"/>
      <c r="W29" s="100"/>
      <c r="X29" s="100"/>
      <c r="Y29" s="100"/>
      <c r="AA29" s="568" t="s">
        <v>1472</v>
      </c>
    </row>
    <row r="30" spans="1:27" ht="180.45" customHeight="1" x14ac:dyDescent="0.3">
      <c r="A30" s="486" t="s">
        <v>1197</v>
      </c>
      <c r="B30" s="770"/>
      <c r="C30" s="766"/>
      <c r="D30" s="763"/>
      <c r="E30" s="759"/>
      <c r="F30" s="759"/>
      <c r="G30" s="759"/>
      <c r="H30" s="759"/>
      <c r="I30" s="757"/>
      <c r="J30" s="47" t="s">
        <v>1488</v>
      </c>
      <c r="K30" s="47" t="s">
        <v>1091</v>
      </c>
      <c r="L30" s="757"/>
      <c r="M30" s="46" t="s">
        <v>8</v>
      </c>
      <c r="N30" s="200"/>
      <c r="O30" s="200"/>
      <c r="P30" s="201">
        <f t="shared" si="41"/>
        <v>0</v>
      </c>
      <c r="Q30" s="409">
        <f>IF(AND(D29="M",M30="N/A (Please provide reason)"),1,0)</f>
        <v>0</v>
      </c>
      <c r="R30" s="249">
        <f>IF(E29 = "YES",1,0)</f>
        <v>1</v>
      </c>
      <c r="S30" s="249">
        <f>IF(F29 = "YES",1,0)</f>
        <v>1</v>
      </c>
      <c r="T30" s="249">
        <f>IF(G29 = "YES",1,0)</f>
        <v>1</v>
      </c>
      <c r="U30" s="249">
        <f>IF(H29 = "YES",1,0)</f>
        <v>1</v>
      </c>
      <c r="V30" s="100"/>
      <c r="W30" s="100"/>
      <c r="X30" s="100"/>
      <c r="Y30" s="100"/>
      <c r="AA30" s="568" t="s">
        <v>1472</v>
      </c>
    </row>
    <row r="31" spans="1:27" ht="101.25" customHeight="1" x14ac:dyDescent="0.3">
      <c r="A31" s="486" t="s">
        <v>1198</v>
      </c>
      <c r="B31" s="735" t="s">
        <v>1080</v>
      </c>
      <c r="C31" s="764" t="s">
        <v>1683</v>
      </c>
      <c r="D31" s="762" t="s">
        <v>722</v>
      </c>
      <c r="E31" s="758" t="s">
        <v>15</v>
      </c>
      <c r="F31" s="758" t="s">
        <v>15</v>
      </c>
      <c r="G31" s="758" t="s">
        <v>15</v>
      </c>
      <c r="H31" s="758" t="s">
        <v>15</v>
      </c>
      <c r="I31" s="755" t="s">
        <v>1489</v>
      </c>
      <c r="J31" s="47" t="s">
        <v>1477</v>
      </c>
      <c r="K31" s="47" t="s">
        <v>1184</v>
      </c>
      <c r="L31" s="755" t="s">
        <v>1093</v>
      </c>
      <c r="M31" s="46" t="s">
        <v>8</v>
      </c>
      <c r="N31" s="200"/>
      <c r="O31" s="200"/>
      <c r="P31" s="201">
        <f t="shared" si="41"/>
        <v>0</v>
      </c>
      <c r="Q31" s="409">
        <f t="shared" si="42"/>
        <v>0</v>
      </c>
      <c r="R31" s="249">
        <f t="shared" ref="R31" si="43">IF(E31 = "YES",1,0)</f>
        <v>1</v>
      </c>
      <c r="S31" s="249">
        <f t="shared" ref="S31" si="44">IF(F31 = "YES",1,0)</f>
        <v>1</v>
      </c>
      <c r="T31" s="249">
        <f t="shared" ref="T31" si="45">IF(G31 = "YES",1,0)</f>
        <v>1</v>
      </c>
      <c r="U31" s="249">
        <f t="shared" ref="U31" si="46">IF(H31 = "YES",1,0)</f>
        <v>1</v>
      </c>
      <c r="V31" s="100"/>
      <c r="W31" s="100"/>
      <c r="X31" s="100"/>
      <c r="Y31" s="100"/>
      <c r="AA31" s="568" t="s">
        <v>1471</v>
      </c>
    </row>
    <row r="32" spans="1:27" ht="108" customHeight="1" x14ac:dyDescent="0.3">
      <c r="A32" s="486" t="s">
        <v>1199</v>
      </c>
      <c r="B32" s="741"/>
      <c r="C32" s="765"/>
      <c r="D32" s="767"/>
      <c r="E32" s="768"/>
      <c r="F32" s="768"/>
      <c r="G32" s="768"/>
      <c r="H32" s="768"/>
      <c r="I32" s="756"/>
      <c r="J32" s="47" t="s">
        <v>1611</v>
      </c>
      <c r="K32" s="47" t="s">
        <v>1185</v>
      </c>
      <c r="L32" s="756"/>
      <c r="M32" s="46" t="s">
        <v>8</v>
      </c>
      <c r="N32" s="200"/>
      <c r="O32" s="200"/>
      <c r="P32" s="201">
        <f t="shared" ref="P32:P34" si="47">IF(M32="","0",IF(M32="Pass",1,IF(M32="Fail",0,IF(M32="TBD",0,IF(M32="N/A (Please provide reason)",1)))))</f>
        <v>0</v>
      </c>
      <c r="Q32" s="451">
        <f>IF(AND(D31="M",M32="N/A (Please provide reason)"),1,0)</f>
        <v>0</v>
      </c>
      <c r="R32" s="249">
        <f>IF(E31 = "YES",1,0)</f>
        <v>1</v>
      </c>
      <c r="S32" s="249">
        <f t="shared" ref="S32:U32" si="48">IF(F31 = "YES",1,0)</f>
        <v>1</v>
      </c>
      <c r="T32" s="249">
        <f t="shared" si="48"/>
        <v>1</v>
      </c>
      <c r="U32" s="249">
        <f t="shared" si="48"/>
        <v>1</v>
      </c>
      <c r="V32" s="100"/>
      <c r="W32" s="100"/>
      <c r="X32" s="100"/>
      <c r="Y32" s="100"/>
      <c r="AA32" s="568" t="s">
        <v>1471</v>
      </c>
    </row>
    <row r="33" spans="1:27" ht="117.75" customHeight="1" x14ac:dyDescent="0.3">
      <c r="A33" s="486" t="s">
        <v>1200</v>
      </c>
      <c r="B33" s="741"/>
      <c r="C33" s="765"/>
      <c r="D33" s="767"/>
      <c r="E33" s="768"/>
      <c r="F33" s="768"/>
      <c r="G33" s="768"/>
      <c r="H33" s="768"/>
      <c r="I33" s="756"/>
      <c r="J33" s="47" t="s">
        <v>1478</v>
      </c>
      <c r="K33" s="47" t="s">
        <v>1184</v>
      </c>
      <c r="L33" s="756"/>
      <c r="M33" s="46" t="s">
        <v>8</v>
      </c>
      <c r="N33" s="200"/>
      <c r="O33" s="200"/>
      <c r="P33" s="201">
        <f t="shared" si="47"/>
        <v>0</v>
      </c>
      <c r="Q33" s="451">
        <f>IF(AND(D31="M",M33="N/A (Please provide reason)"),1,0)</f>
        <v>0</v>
      </c>
      <c r="R33" s="249">
        <f>IF(E31 = "YES",1,0)</f>
        <v>1</v>
      </c>
      <c r="S33" s="249">
        <f t="shared" ref="S33:U33" si="49">IF(F31 = "YES",1,0)</f>
        <v>1</v>
      </c>
      <c r="T33" s="249">
        <f t="shared" si="49"/>
        <v>1</v>
      </c>
      <c r="U33" s="249">
        <f t="shared" si="49"/>
        <v>1</v>
      </c>
      <c r="V33" s="100"/>
      <c r="W33" s="100"/>
      <c r="X33" s="100"/>
      <c r="Y33" s="100"/>
      <c r="AA33" s="568" t="s">
        <v>1471</v>
      </c>
    </row>
    <row r="34" spans="1:27" ht="108" customHeight="1" x14ac:dyDescent="0.3">
      <c r="A34" s="486" t="s">
        <v>1282</v>
      </c>
      <c r="B34" s="736"/>
      <c r="C34" s="766"/>
      <c r="D34" s="763"/>
      <c r="E34" s="759"/>
      <c r="F34" s="759"/>
      <c r="G34" s="759"/>
      <c r="H34" s="759"/>
      <c r="I34" s="756"/>
      <c r="J34" s="47" t="s">
        <v>1495</v>
      </c>
      <c r="K34" s="47" t="s">
        <v>1185</v>
      </c>
      <c r="L34" s="757"/>
      <c r="M34" s="46" t="s">
        <v>8</v>
      </c>
      <c r="N34" s="200"/>
      <c r="O34" s="200"/>
      <c r="P34" s="201">
        <f t="shared" si="47"/>
        <v>0</v>
      </c>
      <c r="Q34" s="451">
        <f>IF(AND(D31="M",M34="N/A (Please provide reason)"),1,0)</f>
        <v>0</v>
      </c>
      <c r="R34" s="249">
        <f>IF(E31 = "YES",1,0)</f>
        <v>1</v>
      </c>
      <c r="S34" s="249">
        <f t="shared" ref="S34:U34" si="50">IF(F31 = "YES",1,0)</f>
        <v>1</v>
      </c>
      <c r="T34" s="249">
        <f t="shared" si="50"/>
        <v>1</v>
      </c>
      <c r="U34" s="249">
        <f t="shared" si="50"/>
        <v>1</v>
      </c>
      <c r="V34" s="100"/>
      <c r="W34" s="100"/>
      <c r="X34" s="100"/>
      <c r="Y34" s="100"/>
      <c r="AA34" s="568" t="s">
        <v>1471</v>
      </c>
    </row>
    <row r="35" spans="1:27" ht="13.2" customHeight="1" x14ac:dyDescent="0.3">
      <c r="A35" s="12" t="s">
        <v>22</v>
      </c>
      <c r="B35" s="12"/>
      <c r="C35" s="14"/>
      <c r="D35" s="14"/>
      <c r="E35" s="14"/>
      <c r="F35" s="14"/>
      <c r="G35" s="14"/>
      <c r="H35" s="14"/>
      <c r="I35" s="14"/>
      <c r="J35" s="14"/>
      <c r="K35" s="14"/>
      <c r="L35" s="14"/>
      <c r="M35" s="15"/>
      <c r="N35" s="16"/>
      <c r="O35" s="16"/>
      <c r="P35" s="15"/>
      <c r="Q35" s="15"/>
      <c r="R35" s="15"/>
      <c r="S35" s="15"/>
      <c r="T35" s="15"/>
      <c r="U35" s="15"/>
      <c r="V35" s="100"/>
      <c r="W35" s="100"/>
      <c r="X35" s="100"/>
      <c r="Y35" s="100"/>
    </row>
    <row r="36" spans="1:27" ht="13.8" x14ac:dyDescent="0.3">
      <c r="A36" s="102"/>
      <c r="B36" s="102"/>
      <c r="C36" s="103"/>
      <c r="D36" s="103"/>
      <c r="E36" s="103"/>
      <c r="F36" s="103"/>
      <c r="G36" s="103"/>
      <c r="H36" s="103"/>
      <c r="I36" s="103"/>
      <c r="J36" s="103"/>
      <c r="K36" s="103"/>
      <c r="L36" s="103"/>
      <c r="M36" s="109"/>
      <c r="N36" s="110"/>
      <c r="O36" s="110"/>
      <c r="P36" s="109"/>
      <c r="Q36" s="100"/>
      <c r="R36" s="100"/>
      <c r="S36" s="100"/>
      <c r="T36" s="100"/>
      <c r="U36" s="100"/>
      <c r="V36" s="100"/>
      <c r="W36" s="100"/>
      <c r="X36" s="100"/>
      <c r="Y36" s="100"/>
    </row>
    <row r="37" spans="1:27" ht="13.8" x14ac:dyDescent="0.3">
      <c r="A37" s="102"/>
      <c r="B37" s="102"/>
      <c r="C37" s="103"/>
      <c r="D37" s="103"/>
      <c r="E37" s="103"/>
      <c r="F37" s="103"/>
      <c r="G37" s="103"/>
      <c r="H37" s="103"/>
      <c r="I37" s="103"/>
      <c r="J37" s="103"/>
      <c r="K37" s="103"/>
      <c r="L37" s="103"/>
      <c r="M37" s="105" t="s">
        <v>503</v>
      </c>
      <c r="N37" s="250" t="s">
        <v>772</v>
      </c>
      <c r="O37" s="251"/>
      <c r="Q37" s="100"/>
      <c r="R37" s="100"/>
      <c r="S37" s="100"/>
      <c r="T37" s="100"/>
      <c r="U37" s="100"/>
      <c r="V37" s="100"/>
      <c r="W37" s="100"/>
      <c r="X37" s="100"/>
      <c r="Y37" s="100"/>
    </row>
    <row r="38" spans="1:27" x14ac:dyDescent="0.3">
      <c r="A38" s="99"/>
      <c r="B38" s="100"/>
      <c r="C38" s="101"/>
      <c r="D38" s="100"/>
      <c r="E38" s="100"/>
      <c r="F38" s="100"/>
      <c r="G38" s="100"/>
      <c r="H38" s="100"/>
      <c r="I38" s="99"/>
      <c r="J38" s="100"/>
      <c r="K38" s="100"/>
      <c r="L38" s="100"/>
      <c r="M38" s="20" t="s">
        <v>8</v>
      </c>
      <c r="N38" s="125" t="s">
        <v>10</v>
      </c>
      <c r="O38" s="252">
        <f>SUM(O39:O40)</f>
        <v>23</v>
      </c>
      <c r="P38" s="100"/>
      <c r="Q38" s="100"/>
      <c r="R38" s="100"/>
      <c r="S38" s="100"/>
      <c r="T38" s="100"/>
      <c r="U38" s="100"/>
      <c r="V38" s="100"/>
      <c r="W38" s="100"/>
      <c r="X38" s="100"/>
      <c r="Y38" s="100"/>
    </row>
    <row r="39" spans="1:27" x14ac:dyDescent="0.3">
      <c r="A39" s="99"/>
      <c r="B39" s="100"/>
      <c r="C39" s="101"/>
      <c r="D39" s="100"/>
      <c r="E39" s="100"/>
      <c r="F39" s="100"/>
      <c r="G39" s="100"/>
      <c r="H39" s="100"/>
      <c r="I39" s="99"/>
      <c r="J39" s="100"/>
      <c r="K39" s="100"/>
      <c r="L39" s="100"/>
      <c r="M39" s="21" t="s">
        <v>11</v>
      </c>
      <c r="N39" s="125" t="s">
        <v>12</v>
      </c>
      <c r="O39" s="256">
        <f>COUNTIFS(P6:P35,0,R6:R35,1)</f>
        <v>23</v>
      </c>
      <c r="P39" s="100"/>
      <c r="Q39" s="100"/>
      <c r="R39" s="100"/>
      <c r="S39" s="100"/>
      <c r="T39" s="100"/>
      <c r="U39" s="100"/>
      <c r="V39" s="100"/>
      <c r="W39" s="100"/>
      <c r="X39" s="100"/>
      <c r="Y39" s="100"/>
    </row>
    <row r="40" spans="1:27" ht="30.75" customHeight="1" x14ac:dyDescent="0.3">
      <c r="A40" s="99"/>
      <c r="B40" s="100"/>
      <c r="C40" s="101"/>
      <c r="D40" s="100"/>
      <c r="E40" s="100"/>
      <c r="F40" s="100"/>
      <c r="G40" s="100"/>
      <c r="H40" s="100"/>
      <c r="I40" s="99"/>
      <c r="J40" s="100"/>
      <c r="K40" s="100"/>
      <c r="L40" s="100"/>
      <c r="M40" s="20" t="s">
        <v>504</v>
      </c>
      <c r="N40" s="257" t="s">
        <v>773</v>
      </c>
      <c r="O40" s="256">
        <f>COUNTIFS(P6:P35,1,R6:R35,1)</f>
        <v>0</v>
      </c>
      <c r="P40" s="100"/>
      <c r="Q40" s="100"/>
      <c r="R40" s="100"/>
      <c r="S40" s="100"/>
      <c r="T40" s="100"/>
      <c r="U40" s="100"/>
      <c r="V40" s="100"/>
      <c r="W40" s="100"/>
      <c r="X40" s="100"/>
      <c r="Y40" s="100"/>
    </row>
    <row r="41" spans="1:27" x14ac:dyDescent="0.3">
      <c r="A41" s="99"/>
      <c r="B41" s="100"/>
      <c r="C41" s="101"/>
      <c r="D41" s="100"/>
      <c r="E41" s="100"/>
      <c r="F41" s="100"/>
      <c r="G41" s="100"/>
      <c r="H41" s="100"/>
      <c r="I41" s="99"/>
      <c r="J41" s="100"/>
      <c r="K41" s="100"/>
      <c r="L41" s="100"/>
      <c r="M41" s="22" t="s">
        <v>13</v>
      </c>
      <c r="N41" s="257" t="s">
        <v>774</v>
      </c>
      <c r="O41" s="23">
        <f>SUM(O40/O38)</f>
        <v>0</v>
      </c>
      <c r="P41" s="100"/>
      <c r="Q41" s="100"/>
      <c r="R41" s="100"/>
      <c r="S41" s="100"/>
      <c r="T41" s="100"/>
      <c r="U41" s="100"/>
      <c r="V41" s="100"/>
      <c r="W41" s="100"/>
      <c r="X41" s="100"/>
      <c r="Y41" s="100"/>
    </row>
    <row r="42" spans="1:27" x14ac:dyDescent="0.3">
      <c r="A42" s="99"/>
      <c r="B42" s="100"/>
      <c r="C42" s="101"/>
      <c r="D42" s="100"/>
      <c r="E42" s="100"/>
      <c r="F42" s="100"/>
      <c r="G42" s="100"/>
      <c r="H42" s="100"/>
      <c r="I42" s="99"/>
      <c r="J42" s="100"/>
      <c r="K42" s="100"/>
      <c r="L42" s="100"/>
      <c r="M42" s="100"/>
      <c r="N42" s="253"/>
      <c r="O42" s="254"/>
      <c r="P42" s="100"/>
      <c r="Q42" s="100"/>
      <c r="R42" s="100"/>
      <c r="S42" s="100"/>
      <c r="T42" s="100"/>
      <c r="U42" s="100"/>
      <c r="V42" s="100"/>
      <c r="W42" s="100"/>
      <c r="X42" s="100"/>
      <c r="Y42" s="100"/>
    </row>
    <row r="43" spans="1:27" x14ac:dyDescent="0.3">
      <c r="A43" s="99"/>
      <c r="B43" s="100"/>
      <c r="C43" s="101"/>
      <c r="D43" s="100"/>
      <c r="E43" s="100"/>
      <c r="F43" s="100"/>
      <c r="G43" s="100"/>
      <c r="H43" s="100"/>
      <c r="I43" s="99"/>
      <c r="J43" s="100"/>
      <c r="K43" s="100"/>
      <c r="L43" s="100"/>
      <c r="M43" s="100"/>
      <c r="N43" s="253" t="s">
        <v>775</v>
      </c>
      <c r="O43" s="255"/>
      <c r="P43" s="100"/>
      <c r="Q43" s="100"/>
      <c r="R43" s="100"/>
      <c r="S43" s="100"/>
      <c r="T43" s="100"/>
      <c r="U43" s="100"/>
      <c r="V43" s="100"/>
      <c r="W43" s="100"/>
      <c r="X43" s="100"/>
      <c r="Y43" s="100"/>
    </row>
    <row r="44" spans="1:27" x14ac:dyDescent="0.3">
      <c r="A44" s="99"/>
      <c r="B44" s="100"/>
      <c r="C44" s="101"/>
      <c r="D44" s="100"/>
      <c r="E44" s="100"/>
      <c r="F44" s="100"/>
      <c r="G44" s="100"/>
      <c r="H44" s="100"/>
      <c r="I44" s="99"/>
      <c r="J44" s="100"/>
      <c r="K44" s="100"/>
      <c r="L44" s="100"/>
      <c r="M44" s="100"/>
      <c r="N44" s="125" t="s">
        <v>10</v>
      </c>
      <c r="O44" s="252">
        <f>SUM(O45:O46)</f>
        <v>23</v>
      </c>
      <c r="P44" s="100"/>
      <c r="Q44" s="100"/>
      <c r="R44" s="100"/>
      <c r="S44" s="100"/>
      <c r="T44" s="100"/>
      <c r="U44" s="100"/>
      <c r="V44" s="100"/>
      <c r="W44" s="100"/>
      <c r="X44" s="100"/>
      <c r="Y44" s="100"/>
    </row>
    <row r="45" spans="1:27" x14ac:dyDescent="0.3">
      <c r="A45" s="99"/>
      <c r="B45" s="100"/>
      <c r="C45" s="101"/>
      <c r="D45" s="100"/>
      <c r="E45" s="100"/>
      <c r="F45" s="100"/>
      <c r="G45" s="100"/>
      <c r="H45" s="100"/>
      <c r="I45" s="99"/>
      <c r="J45" s="100"/>
      <c r="K45" s="100"/>
      <c r="L45" s="100"/>
      <c r="M45" s="100"/>
      <c r="N45" s="125" t="s">
        <v>12</v>
      </c>
      <c r="O45" s="256">
        <f>COUNTIFS(P6:P35,0,S6:S35,1)</f>
        <v>23</v>
      </c>
      <c r="P45" s="100"/>
      <c r="Q45" s="100"/>
      <c r="R45" s="100"/>
      <c r="S45" s="100"/>
      <c r="T45" s="100"/>
      <c r="U45" s="100"/>
      <c r="V45" s="100"/>
      <c r="W45" s="100"/>
      <c r="X45" s="100"/>
      <c r="Y45" s="100"/>
    </row>
    <row r="46" spans="1:27" x14ac:dyDescent="0.3">
      <c r="A46" s="99"/>
      <c r="B46" s="100"/>
      <c r="C46" s="101"/>
      <c r="D46" s="100"/>
      <c r="E46" s="100"/>
      <c r="F46" s="100"/>
      <c r="G46" s="100"/>
      <c r="H46" s="100"/>
      <c r="I46" s="99"/>
      <c r="J46" s="100"/>
      <c r="K46" s="100"/>
      <c r="L46" s="100"/>
      <c r="M46" s="100"/>
      <c r="N46" s="257" t="s">
        <v>773</v>
      </c>
      <c r="O46" s="256">
        <f>COUNTIFS(P6:P35,1,S6:S35,1)</f>
        <v>0</v>
      </c>
      <c r="P46" s="100"/>
      <c r="Q46" s="100"/>
      <c r="R46" s="100"/>
      <c r="S46" s="100"/>
      <c r="T46" s="100"/>
      <c r="U46" s="100"/>
      <c r="V46" s="100"/>
      <c r="W46" s="100"/>
      <c r="X46" s="100"/>
      <c r="Y46" s="100"/>
    </row>
    <row r="47" spans="1:27" x14ac:dyDescent="0.3">
      <c r="A47" s="99"/>
      <c r="B47" s="100"/>
      <c r="C47" s="101"/>
      <c r="D47" s="100"/>
      <c r="E47" s="100"/>
      <c r="F47" s="100"/>
      <c r="G47" s="100"/>
      <c r="H47" s="100"/>
      <c r="I47" s="99"/>
      <c r="J47" s="100"/>
      <c r="K47" s="100"/>
      <c r="L47" s="100"/>
      <c r="M47" s="100"/>
      <c r="N47" s="126" t="s">
        <v>774</v>
      </c>
      <c r="O47" s="23">
        <f>SUM(O46/O44)</f>
        <v>0</v>
      </c>
      <c r="P47" s="100"/>
      <c r="Q47" s="100"/>
      <c r="R47" s="100"/>
      <c r="S47" s="100"/>
      <c r="T47" s="100"/>
      <c r="U47" s="100"/>
      <c r="V47" s="100"/>
      <c r="W47" s="100"/>
      <c r="X47" s="100"/>
      <c r="Y47" s="100"/>
    </row>
    <row r="48" spans="1:27" x14ac:dyDescent="0.3">
      <c r="A48" s="99"/>
      <c r="B48" s="100"/>
      <c r="C48" s="101"/>
      <c r="D48" s="100"/>
      <c r="E48" s="100"/>
      <c r="F48" s="100"/>
      <c r="G48" s="100"/>
      <c r="H48" s="100"/>
      <c r="I48" s="99"/>
      <c r="J48" s="100"/>
      <c r="K48" s="100"/>
      <c r="L48" s="100"/>
      <c r="M48" s="100"/>
      <c r="N48" s="100"/>
      <c r="O48" s="104"/>
      <c r="P48" s="100"/>
      <c r="Q48" s="100"/>
      <c r="R48" s="100"/>
      <c r="S48" s="100"/>
      <c r="T48" s="100"/>
      <c r="U48" s="100"/>
      <c r="V48" s="100"/>
      <c r="W48" s="100"/>
      <c r="X48" s="100"/>
      <c r="Y48" s="100"/>
    </row>
    <row r="49" spans="1:27" x14ac:dyDescent="0.3">
      <c r="A49" s="99"/>
      <c r="B49" s="100"/>
      <c r="C49" s="101"/>
      <c r="D49" s="100"/>
      <c r="E49" s="100"/>
      <c r="F49" s="100"/>
      <c r="G49" s="100"/>
      <c r="H49" s="100"/>
      <c r="I49" s="99"/>
      <c r="J49" s="100"/>
      <c r="K49" s="100"/>
      <c r="L49" s="100"/>
      <c r="M49" s="100"/>
      <c r="N49" s="250" t="s">
        <v>1154</v>
      </c>
      <c r="O49" s="251"/>
      <c r="P49" s="100"/>
      <c r="Q49" s="100"/>
      <c r="R49" s="100"/>
      <c r="S49" s="100"/>
      <c r="T49" s="100"/>
      <c r="U49" s="100"/>
      <c r="V49" s="100"/>
      <c r="W49" s="100"/>
      <c r="X49" s="100"/>
      <c r="Y49" s="100"/>
    </row>
    <row r="50" spans="1:27" x14ac:dyDescent="0.3">
      <c r="A50" s="99"/>
      <c r="B50" s="100"/>
      <c r="C50" s="101"/>
      <c r="D50" s="100"/>
      <c r="E50" s="100"/>
      <c r="F50" s="100"/>
      <c r="G50" s="100"/>
      <c r="H50" s="100"/>
      <c r="I50" s="99"/>
      <c r="J50" s="100"/>
      <c r="K50" s="100"/>
      <c r="L50" s="100"/>
      <c r="M50" s="100"/>
      <c r="N50" s="125" t="s">
        <v>10</v>
      </c>
      <c r="O50" s="252">
        <f>SUM(O51:O52)</f>
        <v>23</v>
      </c>
      <c r="P50" s="100"/>
      <c r="Q50" s="100"/>
      <c r="R50" s="100"/>
      <c r="S50" s="100"/>
      <c r="T50" s="100"/>
      <c r="U50" s="100"/>
      <c r="V50" s="100"/>
      <c r="W50" s="100"/>
      <c r="X50" s="100"/>
      <c r="Y50" s="100"/>
    </row>
    <row r="51" spans="1:27" x14ac:dyDescent="0.3">
      <c r="A51" s="99"/>
      <c r="B51" s="100"/>
      <c r="C51" s="101"/>
      <c r="D51" s="100"/>
      <c r="E51" s="100"/>
      <c r="F51" s="100"/>
      <c r="G51" s="100"/>
      <c r="H51" s="100"/>
      <c r="I51" s="99"/>
      <c r="J51" s="100"/>
      <c r="K51" s="100"/>
      <c r="L51" s="100"/>
      <c r="M51" s="100"/>
      <c r="N51" s="125" t="s">
        <v>12</v>
      </c>
      <c r="O51" s="256">
        <f>COUNTIFS(P6:P35,0,T6:T35,1)</f>
        <v>23</v>
      </c>
      <c r="P51" s="100"/>
      <c r="Q51" s="100"/>
      <c r="R51" s="100"/>
      <c r="S51" s="100"/>
      <c r="T51" s="100"/>
      <c r="U51" s="100"/>
      <c r="V51" s="100"/>
      <c r="W51" s="100"/>
      <c r="X51" s="100"/>
      <c r="Y51" s="100"/>
    </row>
    <row r="52" spans="1:27" x14ac:dyDescent="0.3">
      <c r="A52" s="99"/>
      <c r="B52" s="100"/>
      <c r="C52" s="101"/>
      <c r="D52" s="100"/>
      <c r="E52" s="100"/>
      <c r="F52" s="100"/>
      <c r="G52" s="100"/>
      <c r="H52" s="100"/>
      <c r="I52" s="99"/>
      <c r="J52" s="100"/>
      <c r="K52" s="100"/>
      <c r="L52" s="100"/>
      <c r="M52" s="100"/>
      <c r="N52" s="257" t="s">
        <v>773</v>
      </c>
      <c r="O52" s="256">
        <f>COUNTIFS(P6:P35,1,T6:T35,1)</f>
        <v>0</v>
      </c>
      <c r="P52" s="100"/>
      <c r="Q52" s="100"/>
      <c r="R52" s="100"/>
      <c r="S52" s="100"/>
      <c r="T52" s="100"/>
      <c r="U52" s="100"/>
      <c r="V52" s="100"/>
      <c r="W52" s="100"/>
      <c r="X52" s="100"/>
      <c r="Y52" s="100"/>
    </row>
    <row r="53" spans="1:27" x14ac:dyDescent="0.3">
      <c r="A53" s="99"/>
      <c r="B53" s="100"/>
      <c r="C53" s="101"/>
      <c r="D53" s="100"/>
      <c r="E53" s="100"/>
      <c r="F53" s="100"/>
      <c r="G53" s="100"/>
      <c r="H53" s="100"/>
      <c r="I53" s="99"/>
      <c r="J53" s="100"/>
      <c r="K53" s="100"/>
      <c r="L53" s="100"/>
      <c r="M53" s="100"/>
      <c r="N53" s="257" t="s">
        <v>774</v>
      </c>
      <c r="O53" s="23">
        <f>SUM(O52/O50)</f>
        <v>0</v>
      </c>
      <c r="P53" s="100"/>
      <c r="Q53" s="100"/>
      <c r="R53" s="100"/>
      <c r="S53" s="100"/>
      <c r="T53" s="100"/>
      <c r="U53" s="100"/>
      <c r="V53" s="100"/>
      <c r="W53" s="100"/>
      <c r="X53" s="100"/>
      <c r="Y53" s="100"/>
    </row>
    <row r="54" spans="1:27" x14ac:dyDescent="0.3">
      <c r="A54" s="99"/>
      <c r="B54" s="100"/>
      <c r="C54" s="101"/>
      <c r="D54" s="100"/>
      <c r="E54" s="100"/>
      <c r="F54" s="100"/>
      <c r="G54" s="100"/>
      <c r="H54" s="100"/>
      <c r="I54" s="99"/>
      <c r="J54" s="100"/>
      <c r="K54" s="100"/>
      <c r="L54" s="100"/>
      <c r="M54" s="100"/>
      <c r="N54" s="253"/>
      <c r="O54" s="254"/>
      <c r="P54" s="100"/>
      <c r="Q54" s="100"/>
      <c r="R54" s="100"/>
      <c r="S54" s="100"/>
      <c r="T54" s="100"/>
      <c r="U54" s="100"/>
      <c r="V54" s="100"/>
      <c r="W54" s="100"/>
      <c r="X54" s="100"/>
      <c r="Y54" s="100"/>
    </row>
    <row r="55" spans="1:27" x14ac:dyDescent="0.3">
      <c r="A55" s="99"/>
      <c r="B55" s="100"/>
      <c r="C55" s="101"/>
      <c r="D55" s="100"/>
      <c r="E55" s="100"/>
      <c r="F55" s="100"/>
      <c r="G55" s="100"/>
      <c r="H55" s="100"/>
      <c r="I55" s="99"/>
      <c r="J55" s="100"/>
      <c r="K55" s="100"/>
      <c r="L55" s="100"/>
      <c r="M55" s="100"/>
      <c r="N55" s="253" t="s">
        <v>1155</v>
      </c>
      <c r="O55" s="255"/>
      <c r="P55" s="100"/>
      <c r="Q55" s="100"/>
      <c r="R55" s="100"/>
      <c r="S55" s="100"/>
      <c r="T55" s="100"/>
      <c r="U55" s="100"/>
      <c r="V55" s="100"/>
      <c r="W55" s="100"/>
      <c r="X55" s="100"/>
      <c r="Y55" s="100"/>
    </row>
    <row r="56" spans="1:27" x14ac:dyDescent="0.3">
      <c r="A56" s="99"/>
      <c r="B56" s="100"/>
      <c r="C56" s="101"/>
      <c r="D56" s="100"/>
      <c r="E56" s="100"/>
      <c r="F56" s="100"/>
      <c r="G56" s="100"/>
      <c r="H56" s="100"/>
      <c r="I56" s="99"/>
      <c r="J56" s="100"/>
      <c r="K56" s="100"/>
      <c r="L56" s="100"/>
      <c r="M56" s="100"/>
      <c r="N56" s="125" t="s">
        <v>10</v>
      </c>
      <c r="O56" s="252">
        <f>SUM(O57:O58)</f>
        <v>23</v>
      </c>
      <c r="P56" s="100"/>
      <c r="Q56" s="100"/>
      <c r="R56" s="100"/>
      <c r="S56" s="100"/>
      <c r="T56" s="100"/>
      <c r="U56" s="100"/>
      <c r="V56" s="100"/>
      <c r="W56" s="100"/>
      <c r="X56" s="100"/>
      <c r="Y56" s="100"/>
    </row>
    <row r="57" spans="1:27" x14ac:dyDescent="0.3">
      <c r="A57" s="99"/>
      <c r="B57" s="100"/>
      <c r="C57" s="101"/>
      <c r="D57" s="100"/>
      <c r="E57" s="100"/>
      <c r="F57" s="100"/>
      <c r="G57" s="100"/>
      <c r="H57" s="100"/>
      <c r="I57" s="99"/>
      <c r="J57" s="100"/>
      <c r="K57" s="100"/>
      <c r="L57" s="100"/>
      <c r="M57" s="100"/>
      <c r="N57" s="125" t="s">
        <v>12</v>
      </c>
      <c r="O57" s="256">
        <f>COUNTIFS(P6:P35,0,U6:U35,1)</f>
        <v>23</v>
      </c>
      <c r="P57" s="100"/>
      <c r="Q57" s="100"/>
      <c r="R57" s="100"/>
      <c r="S57" s="100"/>
      <c r="T57" s="100"/>
      <c r="U57" s="100"/>
      <c r="V57" s="100"/>
      <c r="W57" s="100"/>
      <c r="X57" s="100"/>
      <c r="Y57" s="100"/>
    </row>
    <row r="58" spans="1:27" x14ac:dyDescent="0.3">
      <c r="A58" s="99"/>
      <c r="B58" s="100"/>
      <c r="C58" s="101"/>
      <c r="D58" s="100"/>
      <c r="E58" s="100"/>
      <c r="F58" s="100"/>
      <c r="G58" s="100"/>
      <c r="H58" s="100"/>
      <c r="I58" s="99"/>
      <c r="J58" s="100"/>
      <c r="K58" s="100"/>
      <c r="L58" s="100"/>
      <c r="M58" s="100"/>
      <c r="N58" s="257" t="s">
        <v>773</v>
      </c>
      <c r="O58" s="256">
        <f>COUNTIFS(P6:P35,1,U6:U35,1)</f>
        <v>0</v>
      </c>
      <c r="P58" s="100"/>
      <c r="Q58" s="100"/>
      <c r="R58" s="100"/>
      <c r="S58" s="100"/>
      <c r="T58" s="100"/>
      <c r="U58" s="100"/>
      <c r="V58" s="100"/>
      <c r="W58" s="100"/>
      <c r="X58" s="100"/>
      <c r="Y58" s="100"/>
    </row>
    <row r="59" spans="1:27" x14ac:dyDescent="0.3">
      <c r="A59" s="99"/>
      <c r="B59" s="100"/>
      <c r="C59" s="101"/>
      <c r="D59" s="100"/>
      <c r="E59" s="100"/>
      <c r="F59" s="100"/>
      <c r="G59" s="100"/>
      <c r="H59" s="100"/>
      <c r="I59" s="99"/>
      <c r="J59" s="100"/>
      <c r="K59" s="100"/>
      <c r="L59" s="100"/>
      <c r="M59" s="100"/>
      <c r="N59" s="126" t="s">
        <v>774</v>
      </c>
      <c r="O59" s="23">
        <f>SUM(O58/O56)</f>
        <v>0</v>
      </c>
      <c r="P59" s="100"/>
      <c r="Q59" s="100"/>
      <c r="R59" s="100"/>
      <c r="S59" s="100"/>
      <c r="T59" s="100"/>
      <c r="U59" s="100"/>
      <c r="V59" s="100"/>
      <c r="W59" s="100"/>
      <c r="X59" s="100"/>
      <c r="Y59" s="100"/>
    </row>
    <row r="60" spans="1:27" x14ac:dyDescent="0.3">
      <c r="A60" s="99"/>
      <c r="B60" s="100"/>
      <c r="C60" s="101"/>
      <c r="D60" s="100"/>
      <c r="E60" s="100"/>
      <c r="F60" s="100"/>
      <c r="G60" s="100"/>
      <c r="H60" s="100"/>
      <c r="I60" s="99"/>
      <c r="J60" s="100"/>
      <c r="K60" s="100"/>
      <c r="L60" s="100"/>
      <c r="M60" s="100"/>
      <c r="N60" s="100"/>
      <c r="O60" s="100"/>
      <c r="P60" s="104"/>
      <c r="Q60" s="100"/>
      <c r="R60" s="100"/>
      <c r="S60" s="100"/>
      <c r="T60" s="100"/>
      <c r="U60" s="100"/>
      <c r="V60" s="100"/>
      <c r="W60" s="100"/>
      <c r="X60" s="100"/>
      <c r="Y60" s="100"/>
    </row>
    <row r="61" spans="1:27" x14ac:dyDescent="0.3">
      <c r="A61" s="99"/>
      <c r="B61" s="100"/>
      <c r="C61" s="101"/>
      <c r="D61" s="100"/>
      <c r="E61" s="100"/>
      <c r="F61" s="100"/>
      <c r="G61" s="100"/>
      <c r="H61" s="100"/>
      <c r="I61" s="99"/>
      <c r="J61" s="100"/>
      <c r="K61" s="100"/>
      <c r="L61" s="100"/>
      <c r="M61" s="100"/>
      <c r="N61" s="100"/>
      <c r="O61" s="100"/>
      <c r="P61" s="104"/>
      <c r="Q61" s="100"/>
      <c r="R61" s="100"/>
      <c r="S61" s="100"/>
      <c r="T61" s="100"/>
      <c r="U61" s="100"/>
      <c r="V61" s="100"/>
      <c r="W61" s="100"/>
      <c r="X61" s="100"/>
      <c r="Y61" s="100"/>
    </row>
    <row r="62" spans="1:27" x14ac:dyDescent="0.3">
      <c r="A62" s="99"/>
      <c r="B62" s="100"/>
      <c r="C62" s="101"/>
      <c r="D62" s="100"/>
      <c r="E62" s="100"/>
      <c r="F62" s="100"/>
      <c r="G62" s="100"/>
      <c r="H62" s="100"/>
      <c r="I62" s="99"/>
      <c r="J62" s="100"/>
      <c r="K62" s="100"/>
      <c r="L62" s="100"/>
      <c r="M62" s="100"/>
      <c r="N62" s="100"/>
      <c r="O62" s="100"/>
      <c r="P62" s="104"/>
      <c r="Q62" s="100"/>
      <c r="R62" s="100"/>
      <c r="S62" s="100"/>
      <c r="T62" s="100"/>
      <c r="U62" s="100"/>
      <c r="V62" s="100"/>
      <c r="W62" s="100"/>
      <c r="X62" s="100"/>
      <c r="Y62" s="100"/>
    </row>
    <row r="63" spans="1:27" x14ac:dyDescent="0.3">
      <c r="A63" s="99"/>
      <c r="B63" s="100"/>
      <c r="C63" s="101"/>
      <c r="D63" s="100"/>
      <c r="E63" s="100"/>
      <c r="F63" s="100"/>
      <c r="G63" s="100"/>
      <c r="H63" s="100"/>
      <c r="I63" s="99"/>
      <c r="J63" s="100"/>
      <c r="K63" s="100"/>
      <c r="L63" s="100"/>
      <c r="M63" s="100"/>
      <c r="N63" s="100"/>
      <c r="O63" s="100"/>
      <c r="P63" s="104"/>
      <c r="Q63" s="100"/>
      <c r="R63" s="100"/>
      <c r="S63" s="100"/>
      <c r="T63" s="100"/>
      <c r="U63" s="100"/>
      <c r="V63" s="100"/>
      <c r="W63" s="100"/>
      <c r="X63" s="100"/>
      <c r="Y63" s="100"/>
      <c r="Z63" s="100"/>
      <c r="AA63" s="569"/>
    </row>
    <row r="64" spans="1:27" x14ac:dyDescent="0.3">
      <c r="A64" s="99"/>
      <c r="B64" s="100"/>
      <c r="C64" s="101"/>
      <c r="D64" s="100"/>
      <c r="E64" s="100"/>
      <c r="F64" s="100"/>
      <c r="G64" s="100"/>
      <c r="H64" s="100"/>
      <c r="I64" s="99"/>
      <c r="J64" s="100"/>
      <c r="K64" s="100"/>
      <c r="L64" s="100"/>
      <c r="M64" s="100"/>
      <c r="N64" s="100"/>
      <c r="O64" s="100"/>
      <c r="P64" s="104"/>
      <c r="Q64" s="100"/>
      <c r="R64" s="100"/>
      <c r="S64" s="100"/>
      <c r="T64" s="100"/>
      <c r="U64" s="100"/>
      <c r="V64" s="100"/>
      <c r="W64" s="100"/>
      <c r="X64" s="100"/>
      <c r="Y64" s="100"/>
      <c r="Z64" s="100"/>
      <c r="AA64" s="569"/>
    </row>
    <row r="65" spans="1:27" x14ac:dyDescent="0.3">
      <c r="A65" s="99"/>
      <c r="B65" s="100"/>
      <c r="C65" s="101"/>
      <c r="D65" s="100"/>
      <c r="E65" s="100"/>
      <c r="F65" s="100"/>
      <c r="G65" s="100"/>
      <c r="H65" s="100"/>
      <c r="I65" s="99"/>
      <c r="J65" s="100"/>
      <c r="K65" s="100"/>
      <c r="L65" s="100"/>
      <c r="M65" s="100"/>
      <c r="N65" s="100"/>
      <c r="O65" s="100"/>
      <c r="P65" s="104"/>
      <c r="Q65" s="100"/>
      <c r="R65" s="100"/>
      <c r="S65" s="100"/>
      <c r="T65" s="100"/>
      <c r="U65" s="100"/>
      <c r="V65" s="100"/>
      <c r="W65" s="100"/>
      <c r="X65" s="100"/>
      <c r="Y65" s="100"/>
      <c r="Z65" s="100"/>
      <c r="AA65" s="569"/>
    </row>
    <row r="66" spans="1:27" x14ac:dyDescent="0.3">
      <c r="A66" s="99"/>
      <c r="B66" s="100"/>
      <c r="C66" s="101"/>
      <c r="D66" s="100"/>
      <c r="E66" s="100"/>
      <c r="F66" s="100"/>
      <c r="G66" s="100"/>
      <c r="H66" s="100"/>
      <c r="I66" s="99"/>
      <c r="J66" s="100"/>
      <c r="K66" s="100"/>
      <c r="L66" s="100"/>
      <c r="M66" s="100"/>
      <c r="N66" s="100"/>
      <c r="O66" s="100"/>
      <c r="P66" s="104"/>
      <c r="Q66" s="100"/>
      <c r="R66" s="100"/>
      <c r="S66" s="100"/>
      <c r="T66" s="100"/>
      <c r="U66" s="100"/>
      <c r="V66" s="100"/>
      <c r="W66" s="100"/>
      <c r="X66" s="100"/>
      <c r="Y66" s="100"/>
      <c r="Z66" s="100"/>
      <c r="AA66" s="569"/>
    </row>
    <row r="67" spans="1:27" x14ac:dyDescent="0.3">
      <c r="A67" s="99"/>
      <c r="B67" s="100"/>
      <c r="C67" s="101"/>
      <c r="D67" s="100"/>
      <c r="E67" s="100"/>
      <c r="F67" s="100"/>
      <c r="G67" s="100"/>
      <c r="H67" s="100"/>
      <c r="I67" s="99"/>
      <c r="J67" s="100"/>
      <c r="K67" s="100"/>
      <c r="L67" s="100"/>
      <c r="M67" s="100"/>
      <c r="N67" s="100"/>
      <c r="O67" s="100"/>
      <c r="P67" s="104"/>
      <c r="Q67" s="100"/>
      <c r="R67" s="100"/>
      <c r="S67" s="100"/>
      <c r="T67" s="100"/>
      <c r="U67" s="100"/>
      <c r="V67" s="100"/>
      <c r="W67" s="100"/>
      <c r="X67" s="100"/>
      <c r="Y67" s="100"/>
      <c r="Z67" s="100"/>
      <c r="AA67" s="569"/>
    </row>
    <row r="68" spans="1:27" x14ac:dyDescent="0.3">
      <c r="A68" s="99"/>
      <c r="B68" s="100"/>
      <c r="C68" s="101"/>
      <c r="D68" s="100"/>
      <c r="E68" s="100"/>
      <c r="F68" s="100"/>
      <c r="G68" s="100"/>
      <c r="H68" s="100"/>
      <c r="I68" s="99"/>
      <c r="J68" s="100"/>
      <c r="K68" s="100"/>
      <c r="L68" s="100"/>
      <c r="M68" s="100"/>
      <c r="N68" s="100"/>
      <c r="O68" s="100"/>
      <c r="P68" s="104"/>
      <c r="Q68" s="100"/>
      <c r="R68" s="100"/>
      <c r="S68" s="100"/>
      <c r="T68" s="100"/>
      <c r="U68" s="100"/>
      <c r="V68" s="100"/>
      <c r="W68" s="100"/>
      <c r="X68" s="100"/>
      <c r="Y68" s="100"/>
      <c r="Z68" s="100"/>
      <c r="AA68" s="569"/>
    </row>
    <row r="69" spans="1:27" x14ac:dyDescent="0.3">
      <c r="A69" s="99"/>
      <c r="B69" s="100"/>
      <c r="C69" s="101"/>
      <c r="D69" s="100"/>
      <c r="E69" s="100"/>
      <c r="F69" s="100"/>
      <c r="G69" s="100"/>
      <c r="H69" s="100"/>
      <c r="I69" s="99"/>
      <c r="J69" s="100"/>
      <c r="K69" s="100"/>
      <c r="L69" s="100"/>
      <c r="M69" s="100"/>
      <c r="N69" s="100"/>
      <c r="O69" s="100"/>
      <c r="P69" s="104"/>
      <c r="Q69" s="100"/>
      <c r="R69" s="100"/>
      <c r="S69" s="100"/>
      <c r="T69" s="100"/>
      <c r="U69" s="100"/>
      <c r="V69" s="100"/>
      <c r="W69" s="100"/>
      <c r="X69" s="100"/>
      <c r="Y69" s="100"/>
      <c r="Z69" s="100"/>
      <c r="AA69" s="569"/>
    </row>
    <row r="70" spans="1:27" x14ac:dyDescent="0.3">
      <c r="A70" s="99"/>
      <c r="B70" s="100"/>
      <c r="C70" s="101"/>
      <c r="D70" s="100"/>
      <c r="E70" s="100"/>
      <c r="F70" s="100"/>
      <c r="G70" s="100"/>
      <c r="H70" s="100"/>
      <c r="I70" s="99"/>
      <c r="J70" s="100"/>
      <c r="K70" s="100"/>
      <c r="L70" s="100"/>
      <c r="M70" s="100"/>
      <c r="N70" s="100"/>
      <c r="O70" s="100"/>
      <c r="P70" s="104"/>
      <c r="Q70" s="100"/>
      <c r="R70" s="100"/>
      <c r="S70" s="100"/>
      <c r="T70" s="100"/>
      <c r="U70" s="100"/>
      <c r="V70" s="100"/>
      <c r="W70" s="100"/>
      <c r="X70" s="100"/>
      <c r="Y70" s="100"/>
      <c r="Z70" s="100"/>
      <c r="AA70" s="569"/>
    </row>
    <row r="71" spans="1:27" x14ac:dyDescent="0.3">
      <c r="A71" s="99"/>
      <c r="B71" s="100"/>
      <c r="C71" s="101"/>
      <c r="D71" s="100"/>
      <c r="E71" s="100"/>
      <c r="F71" s="100"/>
      <c r="G71" s="100"/>
      <c r="H71" s="100"/>
      <c r="I71" s="99"/>
      <c r="J71" s="100"/>
      <c r="K71" s="100"/>
      <c r="L71" s="100"/>
      <c r="M71" s="100"/>
      <c r="N71" s="100"/>
      <c r="O71" s="100"/>
      <c r="P71" s="104"/>
      <c r="Q71" s="100"/>
      <c r="R71" s="100"/>
      <c r="S71" s="100"/>
      <c r="T71" s="100"/>
      <c r="U71" s="100"/>
      <c r="V71" s="100"/>
      <c r="W71" s="100"/>
      <c r="X71" s="100"/>
      <c r="Y71" s="100"/>
      <c r="Z71" s="100"/>
      <c r="AA71" s="569"/>
    </row>
    <row r="72" spans="1:27" x14ac:dyDescent="0.3">
      <c r="A72" s="99"/>
      <c r="B72" s="100"/>
      <c r="C72" s="101"/>
      <c r="D72" s="100"/>
      <c r="E72" s="100"/>
      <c r="F72" s="100"/>
      <c r="G72" s="100"/>
      <c r="H72" s="100"/>
      <c r="I72" s="99"/>
      <c r="J72" s="100"/>
      <c r="K72" s="100"/>
      <c r="L72" s="100"/>
      <c r="M72" s="100"/>
      <c r="N72" s="100"/>
      <c r="O72" s="100"/>
      <c r="P72" s="104"/>
      <c r="Q72" s="100"/>
      <c r="R72" s="100"/>
      <c r="S72" s="100"/>
      <c r="T72" s="100"/>
      <c r="U72" s="100"/>
      <c r="V72" s="100"/>
      <c r="W72" s="100"/>
      <c r="X72" s="100"/>
      <c r="Y72" s="100"/>
      <c r="Z72" s="100"/>
      <c r="AA72" s="569"/>
    </row>
    <row r="73" spans="1:27" x14ac:dyDescent="0.3">
      <c r="A73" s="99"/>
      <c r="B73" s="100"/>
      <c r="C73" s="101"/>
      <c r="D73" s="100"/>
      <c r="E73" s="100"/>
      <c r="F73" s="100"/>
      <c r="G73" s="100"/>
      <c r="H73" s="100"/>
      <c r="I73" s="99"/>
      <c r="J73" s="100"/>
      <c r="K73" s="100"/>
      <c r="L73" s="100"/>
      <c r="M73" s="100"/>
      <c r="N73" s="100"/>
      <c r="O73" s="100"/>
      <c r="P73" s="104"/>
      <c r="Q73" s="100"/>
      <c r="R73" s="100"/>
      <c r="S73" s="100"/>
      <c r="T73" s="100"/>
      <c r="U73" s="100"/>
      <c r="V73" s="100"/>
      <c r="W73" s="100"/>
      <c r="X73" s="100"/>
      <c r="Y73" s="100"/>
      <c r="Z73" s="100"/>
      <c r="AA73" s="569"/>
    </row>
    <row r="74" spans="1:27" x14ac:dyDescent="0.3">
      <c r="A74" s="99"/>
      <c r="B74" s="100"/>
      <c r="C74" s="101"/>
      <c r="D74" s="100"/>
      <c r="E74" s="100"/>
      <c r="F74" s="100"/>
      <c r="G74" s="100"/>
      <c r="H74" s="100"/>
      <c r="I74" s="99"/>
      <c r="J74" s="100"/>
      <c r="K74" s="100"/>
      <c r="L74" s="100"/>
      <c r="M74" s="100"/>
      <c r="N74" s="100"/>
      <c r="O74" s="100"/>
      <c r="P74" s="104"/>
      <c r="Q74" s="100"/>
      <c r="R74" s="100"/>
      <c r="S74" s="100"/>
      <c r="T74" s="100"/>
      <c r="U74" s="100"/>
      <c r="V74" s="100"/>
      <c r="W74" s="100"/>
      <c r="X74" s="100"/>
      <c r="Y74" s="100"/>
      <c r="Z74" s="100"/>
      <c r="AA74" s="569"/>
    </row>
    <row r="75" spans="1:27" x14ac:dyDescent="0.3">
      <c r="A75" s="99"/>
      <c r="B75" s="100"/>
      <c r="C75" s="101"/>
      <c r="D75" s="100"/>
      <c r="E75" s="100"/>
      <c r="F75" s="100"/>
      <c r="G75" s="100"/>
      <c r="H75" s="100"/>
      <c r="I75" s="99"/>
      <c r="J75" s="100"/>
      <c r="K75" s="100"/>
      <c r="L75" s="100"/>
      <c r="M75" s="100"/>
      <c r="N75" s="100"/>
      <c r="O75" s="100"/>
      <c r="P75" s="104"/>
      <c r="Q75" s="100"/>
      <c r="R75" s="100"/>
      <c r="S75" s="100"/>
      <c r="T75" s="100"/>
      <c r="U75" s="100"/>
      <c r="V75" s="100"/>
      <c r="W75" s="100"/>
      <c r="X75" s="100"/>
      <c r="Y75" s="100"/>
      <c r="Z75" s="100"/>
      <c r="AA75" s="569"/>
    </row>
    <row r="76" spans="1:27" x14ac:dyDescent="0.3">
      <c r="A76" s="99"/>
      <c r="B76" s="100"/>
      <c r="C76" s="101"/>
      <c r="D76" s="100"/>
      <c r="E76" s="100"/>
      <c r="F76" s="100"/>
      <c r="G76" s="100"/>
      <c r="H76" s="100"/>
      <c r="I76" s="99"/>
      <c r="J76" s="100"/>
      <c r="K76" s="100"/>
      <c r="L76" s="100"/>
      <c r="M76" s="100"/>
      <c r="N76" s="100"/>
      <c r="O76" s="100"/>
      <c r="P76" s="104"/>
      <c r="Q76" s="100"/>
      <c r="R76" s="100"/>
      <c r="S76" s="100"/>
      <c r="T76" s="100"/>
      <c r="U76" s="100"/>
      <c r="V76" s="100"/>
      <c r="W76" s="100"/>
      <c r="X76" s="100"/>
      <c r="Y76" s="100"/>
      <c r="Z76" s="100"/>
      <c r="AA76" s="569"/>
    </row>
    <row r="77" spans="1:27" x14ac:dyDescent="0.3">
      <c r="A77" s="99"/>
      <c r="B77" s="100"/>
      <c r="C77" s="101"/>
      <c r="D77" s="100"/>
      <c r="E77" s="100"/>
      <c r="F77" s="100"/>
      <c r="G77" s="100"/>
      <c r="H77" s="100"/>
      <c r="I77" s="99"/>
      <c r="J77" s="100"/>
      <c r="K77" s="100"/>
      <c r="L77" s="100"/>
      <c r="M77" s="100"/>
      <c r="N77" s="100"/>
      <c r="O77" s="100"/>
      <c r="P77" s="104"/>
      <c r="Q77" s="100"/>
      <c r="R77" s="100"/>
      <c r="S77" s="100"/>
      <c r="T77" s="100"/>
      <c r="U77" s="100"/>
      <c r="V77" s="100"/>
      <c r="W77" s="100"/>
      <c r="X77" s="100"/>
      <c r="Y77" s="100"/>
      <c r="Z77" s="100"/>
      <c r="AA77" s="569"/>
    </row>
    <row r="78" spans="1:27" x14ac:dyDescent="0.3">
      <c r="A78" s="99"/>
      <c r="B78" s="100"/>
      <c r="C78" s="101"/>
      <c r="D78" s="100"/>
      <c r="E78" s="100"/>
      <c r="F78" s="100"/>
      <c r="G78" s="100"/>
      <c r="H78" s="100"/>
      <c r="I78" s="99"/>
      <c r="J78" s="100"/>
      <c r="K78" s="100"/>
      <c r="L78" s="100"/>
      <c r="M78" s="100"/>
      <c r="N78" s="100"/>
      <c r="O78" s="100"/>
      <c r="P78" s="104"/>
      <c r="Q78" s="100"/>
      <c r="R78" s="100"/>
      <c r="S78" s="100"/>
      <c r="T78" s="100"/>
      <c r="U78" s="100"/>
      <c r="V78" s="100"/>
      <c r="W78" s="100"/>
      <c r="X78" s="100"/>
      <c r="Y78" s="100"/>
      <c r="Z78" s="100"/>
      <c r="AA78" s="569"/>
    </row>
    <row r="79" spans="1:27" x14ac:dyDescent="0.3">
      <c r="A79" s="99"/>
      <c r="B79" s="100"/>
      <c r="C79" s="101"/>
      <c r="D79" s="100"/>
      <c r="E79" s="100"/>
      <c r="F79" s="100"/>
      <c r="G79" s="100"/>
      <c r="H79" s="100"/>
      <c r="I79" s="99"/>
      <c r="J79" s="100"/>
      <c r="K79" s="100"/>
      <c r="L79" s="100"/>
      <c r="M79" s="100"/>
      <c r="N79" s="100"/>
      <c r="O79" s="100"/>
      <c r="P79" s="104"/>
      <c r="Q79" s="100"/>
      <c r="R79" s="100"/>
      <c r="S79" s="100"/>
      <c r="T79" s="100"/>
      <c r="U79" s="100"/>
      <c r="V79" s="100"/>
      <c r="W79" s="100"/>
      <c r="X79" s="100"/>
      <c r="Y79" s="100"/>
      <c r="Z79" s="100"/>
      <c r="AA79" s="569"/>
    </row>
    <row r="80" spans="1:27" x14ac:dyDescent="0.3">
      <c r="A80" s="99"/>
      <c r="B80" s="100"/>
      <c r="C80" s="101"/>
      <c r="D80" s="100"/>
      <c r="E80" s="100"/>
      <c r="F80" s="100"/>
      <c r="G80" s="100"/>
      <c r="H80" s="100"/>
      <c r="I80" s="99"/>
      <c r="J80" s="100"/>
      <c r="K80" s="100"/>
      <c r="L80" s="100"/>
      <c r="M80" s="100"/>
      <c r="N80" s="100"/>
      <c r="O80" s="100"/>
      <c r="P80" s="104"/>
      <c r="Q80" s="100"/>
      <c r="R80" s="100"/>
      <c r="S80" s="100"/>
      <c r="T80" s="100"/>
      <c r="U80" s="100"/>
      <c r="V80" s="100"/>
      <c r="W80" s="100"/>
      <c r="X80" s="100"/>
      <c r="Y80" s="100"/>
      <c r="Z80" s="100"/>
      <c r="AA80" s="569"/>
    </row>
    <row r="81" spans="1:27" x14ac:dyDescent="0.3">
      <c r="A81" s="99"/>
      <c r="B81" s="100"/>
      <c r="C81" s="101"/>
      <c r="D81" s="100"/>
      <c r="E81" s="100"/>
      <c r="F81" s="100"/>
      <c r="G81" s="100"/>
      <c r="H81" s="100"/>
      <c r="I81" s="99"/>
      <c r="J81" s="100"/>
      <c r="K81" s="100"/>
      <c r="L81" s="100"/>
      <c r="M81" s="100"/>
      <c r="N81" s="100"/>
      <c r="O81" s="100"/>
      <c r="P81" s="104"/>
      <c r="Q81" s="100"/>
      <c r="R81" s="100"/>
      <c r="S81" s="100"/>
      <c r="T81" s="100"/>
      <c r="U81" s="100"/>
      <c r="V81" s="100"/>
      <c r="W81" s="100"/>
      <c r="X81" s="100"/>
      <c r="Y81" s="100"/>
      <c r="Z81" s="100"/>
      <c r="AA81" s="569"/>
    </row>
    <row r="82" spans="1:27" x14ac:dyDescent="0.3">
      <c r="A82" s="99"/>
      <c r="B82" s="100"/>
      <c r="C82" s="101"/>
      <c r="D82" s="100"/>
      <c r="E82" s="100"/>
      <c r="F82" s="100"/>
      <c r="G82" s="100"/>
      <c r="H82" s="100"/>
      <c r="I82" s="99"/>
      <c r="J82" s="100"/>
      <c r="K82" s="100"/>
      <c r="L82" s="100"/>
      <c r="M82" s="100"/>
      <c r="N82" s="100"/>
      <c r="O82" s="100"/>
      <c r="P82" s="104"/>
      <c r="Q82" s="100"/>
      <c r="R82" s="100"/>
      <c r="S82" s="100"/>
      <c r="T82" s="100"/>
      <c r="U82" s="100"/>
      <c r="V82" s="100"/>
      <c r="W82" s="100"/>
      <c r="X82" s="100"/>
      <c r="Y82" s="100"/>
      <c r="Z82" s="100"/>
      <c r="AA82" s="569"/>
    </row>
    <row r="83" spans="1:27" x14ac:dyDescent="0.3">
      <c r="A83" s="99"/>
      <c r="B83" s="100"/>
      <c r="C83" s="101"/>
      <c r="D83" s="100"/>
      <c r="E83" s="100"/>
      <c r="F83" s="100"/>
      <c r="G83" s="100"/>
      <c r="H83" s="100"/>
      <c r="I83" s="99"/>
      <c r="J83" s="100"/>
      <c r="K83" s="100"/>
      <c r="L83" s="100"/>
      <c r="M83" s="100"/>
      <c r="N83" s="100"/>
      <c r="O83" s="100"/>
      <c r="P83" s="104"/>
      <c r="Q83" s="100"/>
      <c r="R83" s="100"/>
      <c r="S83" s="100"/>
      <c r="T83" s="100"/>
      <c r="U83" s="100"/>
      <c r="V83" s="100"/>
      <c r="W83" s="100"/>
      <c r="X83" s="100"/>
      <c r="Y83" s="100"/>
      <c r="Z83" s="100"/>
      <c r="AA83" s="569"/>
    </row>
    <row r="84" spans="1:27" x14ac:dyDescent="0.3">
      <c r="A84" s="99"/>
      <c r="B84" s="100"/>
      <c r="C84" s="101"/>
      <c r="D84" s="100"/>
      <c r="E84" s="100"/>
      <c r="F84" s="100"/>
      <c r="G84" s="100"/>
      <c r="H84" s="100"/>
      <c r="I84" s="99"/>
      <c r="J84" s="100"/>
      <c r="K84" s="100"/>
      <c r="L84" s="100"/>
      <c r="M84" s="100"/>
      <c r="N84" s="100"/>
      <c r="O84" s="100"/>
      <c r="P84" s="104"/>
      <c r="Q84" s="100"/>
      <c r="R84" s="100"/>
      <c r="S84" s="100"/>
      <c r="T84" s="100"/>
      <c r="U84" s="100"/>
      <c r="V84" s="100"/>
      <c r="W84" s="100"/>
      <c r="X84" s="100"/>
      <c r="Y84" s="100"/>
      <c r="Z84" s="100"/>
      <c r="AA84" s="569"/>
    </row>
    <row r="85" spans="1:27" x14ac:dyDescent="0.3">
      <c r="A85" s="99"/>
      <c r="B85" s="100"/>
      <c r="C85" s="101"/>
      <c r="D85" s="100"/>
      <c r="E85" s="100"/>
      <c r="F85" s="100"/>
      <c r="G85" s="100"/>
      <c r="H85" s="100"/>
      <c r="I85" s="99"/>
      <c r="J85" s="100"/>
      <c r="K85" s="100"/>
      <c r="L85" s="100"/>
      <c r="M85" s="100"/>
      <c r="N85" s="100"/>
      <c r="O85" s="100"/>
      <c r="P85" s="104"/>
      <c r="Q85" s="100"/>
      <c r="R85" s="100"/>
      <c r="S85" s="100"/>
      <c r="T85" s="100"/>
      <c r="U85" s="100"/>
      <c r="V85" s="100"/>
      <c r="W85" s="100"/>
      <c r="X85" s="100"/>
      <c r="Y85" s="100"/>
      <c r="Z85" s="100"/>
      <c r="AA85" s="569"/>
    </row>
    <row r="86" spans="1:27" x14ac:dyDescent="0.3">
      <c r="A86" s="99"/>
      <c r="B86" s="100"/>
      <c r="C86" s="101"/>
      <c r="D86" s="100"/>
      <c r="E86" s="100"/>
      <c r="F86" s="100"/>
      <c r="G86" s="100"/>
      <c r="H86" s="100"/>
      <c r="I86" s="99"/>
      <c r="J86" s="100"/>
      <c r="K86" s="100"/>
      <c r="L86" s="100"/>
      <c r="M86" s="100"/>
      <c r="N86" s="100"/>
      <c r="O86" s="100"/>
      <c r="P86" s="104"/>
      <c r="Q86" s="100"/>
      <c r="R86" s="100"/>
      <c r="S86" s="100"/>
      <c r="T86" s="100"/>
      <c r="U86" s="100"/>
      <c r="V86" s="100"/>
      <c r="W86" s="100"/>
      <c r="X86" s="100"/>
      <c r="Y86" s="100"/>
      <c r="Z86" s="100"/>
      <c r="AA86" s="569"/>
    </row>
    <row r="87" spans="1:27" x14ac:dyDescent="0.3">
      <c r="A87" s="99"/>
      <c r="B87" s="100"/>
      <c r="C87" s="101"/>
      <c r="D87" s="100"/>
      <c r="E87" s="100"/>
      <c r="F87" s="100"/>
      <c r="G87" s="100"/>
      <c r="H87" s="100"/>
      <c r="I87" s="99"/>
      <c r="J87" s="100"/>
      <c r="K87" s="100"/>
      <c r="L87" s="100"/>
      <c r="M87" s="100"/>
      <c r="N87" s="100"/>
      <c r="O87" s="100"/>
      <c r="P87" s="104"/>
      <c r="Q87" s="100"/>
      <c r="R87" s="100"/>
      <c r="S87" s="100"/>
      <c r="T87" s="100"/>
      <c r="U87" s="100"/>
      <c r="V87" s="100"/>
      <c r="W87" s="100"/>
      <c r="X87" s="100"/>
      <c r="Y87" s="100"/>
      <c r="Z87" s="100"/>
      <c r="AA87" s="569"/>
    </row>
    <row r="88" spans="1:27" x14ac:dyDescent="0.3">
      <c r="A88" s="99"/>
      <c r="B88" s="100"/>
      <c r="C88" s="101"/>
      <c r="D88" s="100"/>
      <c r="E88" s="100"/>
      <c r="F88" s="100"/>
      <c r="G88" s="100"/>
      <c r="H88" s="100"/>
      <c r="I88" s="99"/>
      <c r="J88" s="100"/>
      <c r="K88" s="100"/>
      <c r="L88" s="100"/>
      <c r="M88" s="100"/>
      <c r="N88" s="100"/>
      <c r="O88" s="100"/>
      <c r="P88" s="104"/>
      <c r="Q88" s="100"/>
      <c r="R88" s="100"/>
      <c r="S88" s="100"/>
      <c r="T88" s="100"/>
      <c r="U88" s="100"/>
      <c r="V88" s="100"/>
      <c r="W88" s="100"/>
      <c r="X88" s="100"/>
      <c r="Y88" s="100"/>
      <c r="Z88" s="100"/>
      <c r="AA88" s="569"/>
    </row>
    <row r="89" spans="1:27" x14ac:dyDescent="0.3">
      <c r="A89" s="99"/>
      <c r="B89" s="100"/>
      <c r="C89" s="101"/>
      <c r="D89" s="100"/>
      <c r="E89" s="100"/>
      <c r="F89" s="100"/>
      <c r="G89" s="100"/>
      <c r="H89" s="100"/>
      <c r="I89" s="99"/>
      <c r="J89" s="100"/>
      <c r="K89" s="100"/>
      <c r="L89" s="100"/>
      <c r="M89" s="100"/>
      <c r="N89" s="100"/>
      <c r="O89" s="100"/>
      <c r="P89" s="104"/>
      <c r="Q89" s="100"/>
      <c r="R89" s="100"/>
      <c r="S89" s="100"/>
      <c r="T89" s="100"/>
      <c r="U89" s="100"/>
      <c r="V89" s="100"/>
      <c r="W89" s="100"/>
      <c r="X89" s="100"/>
      <c r="Y89" s="100"/>
      <c r="Z89" s="100"/>
      <c r="AA89" s="569"/>
    </row>
    <row r="90" spans="1:27" x14ac:dyDescent="0.3">
      <c r="A90" s="99"/>
      <c r="B90" s="100"/>
      <c r="C90" s="101"/>
      <c r="D90" s="100"/>
      <c r="E90" s="100"/>
      <c r="F90" s="100"/>
      <c r="G90" s="100"/>
      <c r="H90" s="100"/>
      <c r="I90" s="99"/>
      <c r="J90" s="100"/>
      <c r="K90" s="100"/>
      <c r="L90" s="100"/>
      <c r="M90" s="100"/>
      <c r="N90" s="100"/>
      <c r="O90" s="100"/>
      <c r="P90" s="104"/>
      <c r="Q90" s="100"/>
      <c r="R90" s="100"/>
      <c r="S90" s="100"/>
      <c r="T90" s="100"/>
      <c r="U90" s="100"/>
      <c r="V90" s="100"/>
      <c r="W90" s="100"/>
      <c r="X90" s="100"/>
      <c r="Y90" s="100"/>
      <c r="Z90" s="100"/>
      <c r="AA90" s="569"/>
    </row>
    <row r="91" spans="1:27" x14ac:dyDescent="0.3">
      <c r="A91" s="99"/>
      <c r="B91" s="100"/>
      <c r="C91" s="101"/>
      <c r="D91" s="100"/>
      <c r="E91" s="100"/>
      <c r="F91" s="100"/>
      <c r="G91" s="100"/>
      <c r="H91" s="100"/>
      <c r="I91" s="99"/>
      <c r="J91" s="100"/>
      <c r="K91" s="100"/>
      <c r="L91" s="100"/>
      <c r="M91" s="100"/>
      <c r="N91" s="100"/>
      <c r="O91" s="100"/>
      <c r="P91" s="104"/>
      <c r="Q91" s="100"/>
      <c r="R91" s="100"/>
      <c r="S91" s="100"/>
      <c r="T91" s="100"/>
      <c r="U91" s="100"/>
      <c r="V91" s="100"/>
      <c r="W91" s="100"/>
      <c r="X91" s="100"/>
      <c r="Y91" s="100"/>
      <c r="Z91" s="100"/>
      <c r="AA91" s="569"/>
    </row>
    <row r="92" spans="1:27" x14ac:dyDescent="0.3">
      <c r="A92" s="99"/>
      <c r="B92" s="100"/>
      <c r="C92" s="101"/>
      <c r="D92" s="100"/>
      <c r="E92" s="100"/>
      <c r="F92" s="100"/>
      <c r="G92" s="100"/>
      <c r="H92" s="100"/>
      <c r="I92" s="99"/>
      <c r="J92" s="100"/>
      <c r="K92" s="100"/>
      <c r="L92" s="100"/>
      <c r="M92" s="100"/>
      <c r="N92" s="100"/>
      <c r="O92" s="100"/>
      <c r="P92" s="104"/>
      <c r="Q92" s="100"/>
      <c r="R92" s="100"/>
      <c r="S92" s="100"/>
      <c r="T92" s="100"/>
      <c r="U92" s="100"/>
      <c r="V92" s="100"/>
      <c r="W92" s="100"/>
      <c r="X92" s="100"/>
      <c r="Y92" s="100"/>
      <c r="Z92" s="100"/>
      <c r="AA92" s="569"/>
    </row>
    <row r="93" spans="1:27" x14ac:dyDescent="0.3">
      <c r="A93" s="99"/>
      <c r="B93" s="100"/>
      <c r="C93" s="101"/>
      <c r="D93" s="100"/>
      <c r="E93" s="100"/>
      <c r="F93" s="100"/>
      <c r="G93" s="100"/>
      <c r="H93" s="100"/>
      <c r="I93" s="99"/>
      <c r="J93" s="100"/>
      <c r="K93" s="100"/>
      <c r="L93" s="100"/>
      <c r="M93" s="100"/>
      <c r="N93" s="100"/>
      <c r="O93" s="100"/>
      <c r="P93" s="104"/>
      <c r="Q93" s="100"/>
      <c r="R93" s="100"/>
      <c r="S93" s="100"/>
      <c r="T93" s="100"/>
      <c r="U93" s="100"/>
      <c r="V93" s="100"/>
      <c r="W93" s="100"/>
      <c r="X93" s="100"/>
      <c r="Y93" s="100"/>
      <c r="Z93" s="100"/>
      <c r="AA93" s="569"/>
    </row>
    <row r="94" spans="1:27" x14ac:dyDescent="0.3">
      <c r="A94" s="99"/>
      <c r="B94" s="100"/>
      <c r="C94" s="101"/>
      <c r="D94" s="100"/>
      <c r="E94" s="100"/>
      <c r="F94" s="100"/>
      <c r="G94" s="100"/>
      <c r="H94" s="100"/>
      <c r="I94" s="99"/>
      <c r="J94" s="100"/>
      <c r="K94" s="100"/>
      <c r="L94" s="100"/>
      <c r="M94" s="100"/>
      <c r="N94" s="100"/>
      <c r="O94" s="100"/>
      <c r="P94" s="104"/>
      <c r="Q94" s="100"/>
      <c r="R94" s="100"/>
      <c r="S94" s="100"/>
      <c r="T94" s="100"/>
      <c r="U94" s="100"/>
      <c r="V94" s="100"/>
      <c r="W94" s="100"/>
      <c r="X94" s="100"/>
      <c r="Y94" s="100"/>
      <c r="Z94" s="100"/>
      <c r="AA94" s="569"/>
    </row>
    <row r="95" spans="1:27" x14ac:dyDescent="0.3">
      <c r="A95" s="99"/>
      <c r="B95" s="100"/>
      <c r="C95" s="101"/>
      <c r="D95" s="100"/>
      <c r="E95" s="100"/>
      <c r="F95" s="100"/>
      <c r="G95" s="100"/>
      <c r="H95" s="100"/>
      <c r="I95" s="99"/>
      <c r="J95" s="100"/>
      <c r="K95" s="100"/>
      <c r="L95" s="100"/>
      <c r="M95" s="100"/>
      <c r="N95" s="100"/>
      <c r="O95" s="100"/>
      <c r="P95" s="104"/>
      <c r="Q95" s="100"/>
      <c r="R95" s="100"/>
      <c r="S95" s="100"/>
      <c r="T95" s="100"/>
      <c r="U95" s="100"/>
      <c r="V95" s="100"/>
      <c r="W95" s="100"/>
      <c r="X95" s="100"/>
      <c r="Y95" s="100"/>
      <c r="Z95" s="100"/>
      <c r="AA95" s="569"/>
    </row>
    <row r="96" spans="1:27" x14ac:dyDescent="0.3">
      <c r="A96" s="99"/>
      <c r="B96" s="100"/>
      <c r="C96" s="101"/>
      <c r="D96" s="100"/>
      <c r="E96" s="100"/>
      <c r="F96" s="100"/>
      <c r="G96" s="100"/>
      <c r="H96" s="100"/>
      <c r="I96" s="99"/>
      <c r="J96" s="100"/>
      <c r="K96" s="100"/>
      <c r="L96" s="100"/>
      <c r="M96" s="100"/>
      <c r="N96" s="100"/>
      <c r="O96" s="100"/>
      <c r="P96" s="104"/>
      <c r="Q96" s="100"/>
      <c r="R96" s="100"/>
      <c r="S96" s="100"/>
      <c r="T96" s="100"/>
      <c r="U96" s="100"/>
      <c r="V96" s="100"/>
      <c r="W96" s="100"/>
      <c r="X96" s="100"/>
      <c r="Y96" s="100"/>
      <c r="Z96" s="100"/>
      <c r="AA96" s="569"/>
    </row>
    <row r="97" spans="1:27" x14ac:dyDescent="0.3">
      <c r="A97" s="99"/>
      <c r="B97" s="100"/>
      <c r="C97" s="101"/>
      <c r="D97" s="100"/>
      <c r="E97" s="100"/>
      <c r="F97" s="100"/>
      <c r="G97" s="100"/>
      <c r="H97" s="100"/>
      <c r="I97" s="99"/>
      <c r="J97" s="100"/>
      <c r="K97" s="100"/>
      <c r="L97" s="100"/>
      <c r="M97" s="100"/>
      <c r="N97" s="100"/>
      <c r="O97" s="100"/>
      <c r="P97" s="104"/>
      <c r="Q97" s="100"/>
      <c r="R97" s="100"/>
      <c r="S97" s="100"/>
      <c r="T97" s="100"/>
      <c r="U97" s="100"/>
      <c r="V97" s="100"/>
      <c r="W97" s="100"/>
      <c r="X97" s="100"/>
      <c r="Y97" s="100"/>
      <c r="Z97" s="100"/>
      <c r="AA97" s="569"/>
    </row>
    <row r="98" spans="1:27" x14ac:dyDescent="0.3">
      <c r="A98" s="99"/>
      <c r="B98" s="100"/>
      <c r="C98" s="101"/>
      <c r="D98" s="100"/>
      <c r="E98" s="100"/>
      <c r="F98" s="100"/>
      <c r="G98" s="100"/>
      <c r="H98" s="100"/>
      <c r="I98" s="99"/>
      <c r="J98" s="100"/>
      <c r="K98" s="100"/>
      <c r="L98" s="100"/>
      <c r="M98" s="100"/>
      <c r="N98" s="100"/>
      <c r="O98" s="100"/>
      <c r="P98" s="104"/>
      <c r="Q98" s="100"/>
      <c r="R98" s="100"/>
      <c r="S98" s="100"/>
      <c r="T98" s="100"/>
      <c r="U98" s="100"/>
      <c r="V98" s="100"/>
      <c r="W98" s="100"/>
      <c r="X98" s="100"/>
      <c r="Y98" s="100"/>
      <c r="Z98" s="100"/>
      <c r="AA98" s="569"/>
    </row>
    <row r="99" spans="1:27" x14ac:dyDescent="0.3">
      <c r="A99" s="99"/>
      <c r="B99" s="100"/>
      <c r="C99" s="101"/>
      <c r="D99" s="100"/>
      <c r="E99" s="100"/>
      <c r="F99" s="100"/>
      <c r="G99" s="100"/>
      <c r="H99" s="100"/>
      <c r="I99" s="99"/>
      <c r="J99" s="100"/>
      <c r="K99" s="100"/>
      <c r="L99" s="100"/>
      <c r="M99" s="100"/>
      <c r="N99" s="100"/>
      <c r="O99" s="100"/>
      <c r="P99" s="104"/>
      <c r="Q99" s="100"/>
      <c r="R99" s="100"/>
      <c r="S99" s="100"/>
      <c r="T99" s="100"/>
      <c r="U99" s="100"/>
      <c r="V99" s="100"/>
      <c r="W99" s="100"/>
      <c r="X99" s="100"/>
      <c r="Y99" s="100"/>
      <c r="Z99" s="100"/>
      <c r="AA99" s="569"/>
    </row>
    <row r="100" spans="1:27" x14ac:dyDescent="0.3">
      <c r="A100" s="99"/>
      <c r="B100" s="100"/>
      <c r="C100" s="101"/>
      <c r="D100" s="100"/>
      <c r="E100" s="100"/>
      <c r="F100" s="100"/>
      <c r="G100" s="100"/>
      <c r="H100" s="100"/>
      <c r="I100" s="99"/>
      <c r="J100" s="100"/>
      <c r="K100" s="100"/>
      <c r="L100" s="100"/>
      <c r="M100" s="100"/>
      <c r="N100" s="100"/>
      <c r="O100" s="100"/>
      <c r="P100" s="104"/>
      <c r="Q100" s="100"/>
      <c r="R100" s="100"/>
      <c r="S100" s="100"/>
      <c r="T100" s="100"/>
      <c r="U100" s="100"/>
      <c r="V100" s="100"/>
      <c r="W100" s="100"/>
      <c r="X100" s="100"/>
      <c r="Y100" s="100"/>
      <c r="Z100" s="100"/>
      <c r="AA100" s="569"/>
    </row>
    <row r="101" spans="1:27" x14ac:dyDescent="0.3">
      <c r="A101" s="99"/>
      <c r="B101" s="100"/>
      <c r="C101" s="101"/>
      <c r="D101" s="100"/>
      <c r="E101" s="100"/>
      <c r="F101" s="100"/>
      <c r="G101" s="100"/>
      <c r="H101" s="100"/>
      <c r="I101" s="99"/>
      <c r="J101" s="100"/>
      <c r="K101" s="100"/>
      <c r="L101" s="100"/>
      <c r="M101" s="100"/>
      <c r="N101" s="100"/>
      <c r="O101" s="100"/>
      <c r="P101" s="104"/>
      <c r="Q101" s="100"/>
      <c r="R101" s="100"/>
      <c r="S101" s="100"/>
      <c r="T101" s="100"/>
      <c r="U101" s="100"/>
      <c r="V101" s="100"/>
      <c r="W101" s="100"/>
      <c r="X101" s="100"/>
      <c r="Y101" s="100"/>
      <c r="Z101" s="100"/>
      <c r="AA101" s="569"/>
    </row>
    <row r="102" spans="1:27" x14ac:dyDescent="0.3">
      <c r="A102" s="99"/>
      <c r="B102" s="100"/>
      <c r="C102" s="101"/>
      <c r="D102" s="100"/>
      <c r="E102" s="100"/>
      <c r="F102" s="100"/>
      <c r="G102" s="100"/>
      <c r="H102" s="100"/>
      <c r="I102" s="99"/>
      <c r="J102" s="100"/>
      <c r="K102" s="100"/>
      <c r="L102" s="100"/>
      <c r="M102" s="100"/>
      <c r="N102" s="100"/>
      <c r="O102" s="100"/>
      <c r="P102" s="104"/>
      <c r="Q102" s="100"/>
      <c r="R102" s="100"/>
      <c r="S102" s="100"/>
      <c r="T102" s="100"/>
      <c r="U102" s="100"/>
      <c r="V102" s="100"/>
      <c r="W102" s="100"/>
      <c r="X102" s="100"/>
      <c r="Y102" s="100"/>
      <c r="Z102" s="100"/>
      <c r="AA102" s="569"/>
    </row>
    <row r="103" spans="1:27" x14ac:dyDescent="0.3">
      <c r="A103" s="99"/>
      <c r="B103" s="100"/>
      <c r="C103" s="101"/>
      <c r="D103" s="100"/>
      <c r="E103" s="100"/>
      <c r="F103" s="100"/>
      <c r="G103" s="100"/>
      <c r="H103" s="100"/>
      <c r="I103" s="99"/>
      <c r="J103" s="100"/>
      <c r="K103" s="100"/>
      <c r="L103" s="100"/>
      <c r="M103" s="100"/>
      <c r="N103" s="100"/>
      <c r="O103" s="100"/>
      <c r="P103" s="104"/>
      <c r="Q103" s="100"/>
      <c r="R103" s="100"/>
      <c r="S103" s="100"/>
      <c r="T103" s="100"/>
      <c r="U103" s="100"/>
      <c r="V103" s="100"/>
      <c r="W103" s="100"/>
      <c r="X103" s="100"/>
      <c r="Y103" s="100"/>
      <c r="Z103" s="100"/>
      <c r="AA103" s="569"/>
    </row>
    <row r="104" spans="1:27" x14ac:dyDescent="0.3">
      <c r="A104" s="99"/>
      <c r="B104" s="100"/>
      <c r="C104" s="101"/>
      <c r="D104" s="100"/>
      <c r="E104" s="100"/>
      <c r="F104" s="100"/>
      <c r="G104" s="100"/>
      <c r="H104" s="100"/>
      <c r="I104" s="99"/>
      <c r="J104" s="100"/>
      <c r="K104" s="100"/>
      <c r="L104" s="100"/>
      <c r="M104" s="100"/>
      <c r="N104" s="100"/>
      <c r="O104" s="100"/>
      <c r="P104" s="104"/>
      <c r="Q104" s="100"/>
      <c r="R104" s="100"/>
      <c r="S104" s="100"/>
      <c r="T104" s="100"/>
      <c r="U104" s="100"/>
      <c r="V104" s="100"/>
      <c r="W104" s="100"/>
      <c r="X104" s="100"/>
      <c r="Y104" s="100"/>
      <c r="Z104" s="100"/>
      <c r="AA104" s="569"/>
    </row>
    <row r="105" spans="1:27" x14ac:dyDescent="0.3">
      <c r="A105" s="99"/>
      <c r="B105" s="100"/>
      <c r="C105" s="101"/>
      <c r="D105" s="100"/>
      <c r="E105" s="100"/>
      <c r="F105" s="100"/>
      <c r="G105" s="100"/>
      <c r="H105" s="100"/>
      <c r="I105" s="99"/>
      <c r="J105" s="100"/>
      <c r="K105" s="100"/>
      <c r="L105" s="100"/>
      <c r="M105" s="100"/>
      <c r="N105" s="100"/>
      <c r="O105" s="100"/>
      <c r="P105" s="104"/>
      <c r="Q105" s="100"/>
      <c r="R105" s="100"/>
      <c r="S105" s="100"/>
      <c r="T105" s="100"/>
      <c r="U105" s="100"/>
      <c r="V105" s="100"/>
      <c r="W105" s="100"/>
      <c r="X105" s="100"/>
      <c r="Y105" s="100"/>
      <c r="Z105" s="100"/>
      <c r="AA105" s="569"/>
    </row>
    <row r="106" spans="1:27" x14ac:dyDescent="0.3">
      <c r="A106" s="99"/>
      <c r="B106" s="100"/>
      <c r="C106" s="101"/>
      <c r="D106" s="100"/>
      <c r="E106" s="100"/>
      <c r="F106" s="100"/>
      <c r="G106" s="100"/>
      <c r="H106" s="100"/>
      <c r="I106" s="99"/>
      <c r="J106" s="100"/>
      <c r="K106" s="100"/>
      <c r="L106" s="100"/>
      <c r="M106" s="100"/>
      <c r="N106" s="100"/>
      <c r="O106" s="100"/>
      <c r="P106" s="104"/>
      <c r="Q106" s="100"/>
      <c r="R106" s="100"/>
      <c r="S106" s="100"/>
      <c r="T106" s="100"/>
      <c r="U106" s="100"/>
      <c r="V106" s="100"/>
      <c r="W106" s="100"/>
      <c r="X106" s="100"/>
      <c r="Y106" s="100"/>
      <c r="Z106" s="100"/>
      <c r="AA106" s="569"/>
    </row>
    <row r="107" spans="1:27" x14ac:dyDescent="0.3">
      <c r="A107" s="99"/>
      <c r="B107" s="100"/>
      <c r="C107" s="101"/>
      <c r="D107" s="100"/>
      <c r="E107" s="100"/>
      <c r="F107" s="100"/>
      <c r="G107" s="100"/>
      <c r="H107" s="100"/>
      <c r="I107" s="99"/>
      <c r="J107" s="100"/>
      <c r="K107" s="100"/>
      <c r="L107" s="100"/>
      <c r="M107" s="100"/>
      <c r="N107" s="100"/>
      <c r="O107" s="100"/>
      <c r="P107" s="104"/>
      <c r="Q107" s="100"/>
      <c r="R107" s="100"/>
      <c r="S107" s="100"/>
      <c r="T107" s="100"/>
      <c r="U107" s="100"/>
      <c r="V107" s="100"/>
      <c r="W107" s="100"/>
      <c r="X107" s="100"/>
      <c r="Y107" s="100"/>
      <c r="Z107" s="100"/>
      <c r="AA107" s="569"/>
    </row>
    <row r="108" spans="1:27" x14ac:dyDescent="0.3">
      <c r="A108" s="99"/>
      <c r="B108" s="100"/>
      <c r="C108" s="101"/>
      <c r="D108" s="100"/>
      <c r="E108" s="100"/>
      <c r="F108" s="100"/>
      <c r="G108" s="100"/>
      <c r="H108" s="100"/>
      <c r="I108" s="99"/>
      <c r="J108" s="100"/>
      <c r="K108" s="100"/>
      <c r="L108" s="100"/>
      <c r="M108" s="100"/>
      <c r="N108" s="100"/>
      <c r="O108" s="100"/>
      <c r="P108" s="104"/>
      <c r="Q108" s="100"/>
      <c r="R108" s="100"/>
      <c r="S108" s="100"/>
      <c r="T108" s="100"/>
      <c r="U108" s="100"/>
      <c r="V108" s="100"/>
      <c r="W108" s="100"/>
      <c r="X108" s="100"/>
      <c r="Y108" s="100"/>
      <c r="Z108" s="100"/>
      <c r="AA108" s="569"/>
    </row>
    <row r="109" spans="1:27" x14ac:dyDescent="0.3">
      <c r="A109" s="99"/>
      <c r="B109" s="100"/>
      <c r="C109" s="101"/>
      <c r="D109" s="100"/>
      <c r="E109" s="100"/>
      <c r="F109" s="100"/>
      <c r="G109" s="100"/>
      <c r="H109" s="100"/>
      <c r="I109" s="99"/>
      <c r="J109" s="100"/>
      <c r="K109" s="100"/>
      <c r="L109" s="100"/>
      <c r="M109" s="100"/>
      <c r="N109" s="100"/>
      <c r="O109" s="100"/>
      <c r="P109" s="104"/>
      <c r="Q109" s="100"/>
      <c r="R109" s="100"/>
      <c r="S109" s="100"/>
      <c r="T109" s="100"/>
      <c r="U109" s="100"/>
      <c r="V109" s="100"/>
      <c r="W109" s="100"/>
      <c r="X109" s="100"/>
      <c r="Y109" s="100"/>
      <c r="Z109" s="100"/>
      <c r="AA109" s="569"/>
    </row>
    <row r="110" spans="1:27" x14ac:dyDescent="0.3">
      <c r="A110" s="99"/>
      <c r="B110" s="100"/>
      <c r="C110" s="101"/>
      <c r="D110" s="100"/>
      <c r="E110" s="100"/>
      <c r="F110" s="100"/>
      <c r="G110" s="100"/>
      <c r="H110" s="100"/>
      <c r="I110" s="99"/>
      <c r="J110" s="100"/>
      <c r="K110" s="100"/>
      <c r="L110" s="100"/>
      <c r="M110" s="100"/>
      <c r="N110" s="100"/>
      <c r="O110" s="100"/>
      <c r="P110" s="104"/>
      <c r="Q110" s="100"/>
      <c r="R110" s="100"/>
      <c r="S110" s="100"/>
      <c r="T110" s="100"/>
      <c r="U110" s="100"/>
      <c r="V110" s="100"/>
      <c r="W110" s="100"/>
      <c r="X110" s="100"/>
      <c r="Y110" s="100"/>
      <c r="Z110" s="100"/>
      <c r="AA110" s="569"/>
    </row>
    <row r="111" spans="1:27" x14ac:dyDescent="0.3">
      <c r="A111" s="99"/>
      <c r="B111" s="100"/>
      <c r="C111" s="101"/>
      <c r="D111" s="100"/>
      <c r="E111" s="100"/>
      <c r="F111" s="100"/>
      <c r="G111" s="100"/>
      <c r="H111" s="100"/>
      <c r="I111" s="99"/>
      <c r="J111" s="100"/>
      <c r="K111" s="100"/>
      <c r="L111" s="100"/>
      <c r="M111" s="100"/>
      <c r="N111" s="100"/>
      <c r="O111" s="100"/>
      <c r="P111" s="104"/>
      <c r="Q111" s="100"/>
      <c r="R111" s="100"/>
      <c r="S111" s="100"/>
      <c r="T111" s="100"/>
      <c r="U111" s="100"/>
      <c r="V111" s="100"/>
      <c r="W111" s="100"/>
      <c r="X111" s="100"/>
      <c r="Y111" s="100"/>
      <c r="Z111" s="100"/>
      <c r="AA111" s="569"/>
    </row>
    <row r="112" spans="1:27" x14ac:dyDescent="0.3">
      <c r="A112" s="99"/>
      <c r="B112" s="100"/>
      <c r="C112" s="101"/>
      <c r="D112" s="100"/>
      <c r="E112" s="100"/>
      <c r="F112" s="100"/>
      <c r="G112" s="100"/>
      <c r="H112" s="100"/>
      <c r="I112" s="99"/>
      <c r="J112" s="100"/>
      <c r="K112" s="100"/>
      <c r="L112" s="100"/>
      <c r="M112" s="100"/>
      <c r="N112" s="100"/>
      <c r="O112" s="100"/>
      <c r="P112" s="104"/>
      <c r="Q112" s="100"/>
      <c r="R112" s="100"/>
      <c r="S112" s="100"/>
      <c r="T112" s="100"/>
      <c r="U112" s="100"/>
      <c r="V112" s="100"/>
      <c r="W112" s="100"/>
      <c r="X112" s="100"/>
      <c r="Y112" s="100"/>
      <c r="Z112" s="100"/>
      <c r="AA112" s="569"/>
    </row>
    <row r="113" spans="1:27" x14ac:dyDescent="0.3">
      <c r="A113" s="99"/>
      <c r="B113" s="100"/>
      <c r="C113" s="101"/>
      <c r="D113" s="100"/>
      <c r="E113" s="100"/>
      <c r="F113" s="100"/>
      <c r="G113" s="100"/>
      <c r="H113" s="100"/>
      <c r="I113" s="99"/>
      <c r="J113" s="100"/>
      <c r="K113" s="100"/>
      <c r="L113" s="100"/>
      <c r="M113" s="100"/>
      <c r="N113" s="100"/>
      <c r="O113" s="100"/>
      <c r="P113" s="104"/>
      <c r="Q113" s="100"/>
      <c r="R113" s="100"/>
      <c r="S113" s="100"/>
      <c r="T113" s="100"/>
      <c r="U113" s="100"/>
      <c r="V113" s="100"/>
      <c r="W113" s="100"/>
      <c r="X113" s="100"/>
      <c r="Y113" s="100"/>
      <c r="Z113" s="100"/>
      <c r="AA113" s="569"/>
    </row>
    <row r="114" spans="1:27" x14ac:dyDescent="0.3">
      <c r="A114" s="99"/>
      <c r="B114" s="100"/>
      <c r="C114" s="101"/>
      <c r="D114" s="100"/>
      <c r="E114" s="100"/>
      <c r="F114" s="100"/>
      <c r="G114" s="100"/>
      <c r="H114" s="100"/>
      <c r="I114" s="99"/>
      <c r="J114" s="100"/>
      <c r="K114" s="100"/>
      <c r="L114" s="100"/>
      <c r="M114" s="100"/>
      <c r="N114" s="100"/>
      <c r="O114" s="100"/>
      <c r="P114" s="104"/>
      <c r="Q114" s="100"/>
      <c r="R114" s="100"/>
      <c r="S114" s="100"/>
      <c r="T114" s="100"/>
      <c r="U114" s="100"/>
      <c r="V114" s="100"/>
      <c r="W114" s="100"/>
      <c r="X114" s="100"/>
      <c r="Y114" s="100"/>
      <c r="Z114" s="100"/>
      <c r="AA114" s="569"/>
    </row>
    <row r="115" spans="1:27" x14ac:dyDescent="0.3">
      <c r="A115" s="99"/>
      <c r="B115" s="100"/>
      <c r="C115" s="101"/>
      <c r="D115" s="100"/>
      <c r="E115" s="100"/>
      <c r="F115" s="100"/>
      <c r="G115" s="100"/>
      <c r="H115" s="100"/>
      <c r="I115" s="99"/>
      <c r="J115" s="100"/>
      <c r="K115" s="100"/>
      <c r="L115" s="100"/>
      <c r="M115" s="100"/>
      <c r="N115" s="100"/>
      <c r="O115" s="100"/>
      <c r="P115" s="104"/>
      <c r="Q115" s="100"/>
      <c r="R115" s="100"/>
      <c r="S115" s="100"/>
      <c r="T115" s="100"/>
      <c r="U115" s="100"/>
      <c r="V115" s="100"/>
      <c r="W115" s="100"/>
      <c r="X115" s="100"/>
      <c r="Y115" s="100"/>
      <c r="Z115" s="100"/>
      <c r="AA115" s="569"/>
    </row>
    <row r="116" spans="1:27" x14ac:dyDescent="0.3">
      <c r="A116" s="99"/>
      <c r="B116" s="100"/>
      <c r="C116" s="101"/>
      <c r="D116" s="100"/>
      <c r="E116" s="100"/>
      <c r="F116" s="100"/>
      <c r="G116" s="100"/>
      <c r="H116" s="100"/>
      <c r="I116" s="99"/>
      <c r="J116" s="100"/>
      <c r="K116" s="100"/>
      <c r="L116" s="100"/>
      <c r="M116" s="100"/>
      <c r="N116" s="100"/>
      <c r="O116" s="100"/>
      <c r="P116" s="104"/>
      <c r="Q116" s="100"/>
      <c r="R116" s="100"/>
      <c r="S116" s="100"/>
      <c r="T116" s="100"/>
      <c r="U116" s="100"/>
      <c r="V116" s="100"/>
      <c r="W116" s="100"/>
      <c r="X116" s="100"/>
      <c r="Y116" s="100"/>
      <c r="Z116" s="100"/>
      <c r="AA116" s="569"/>
    </row>
    <row r="117" spans="1:27" x14ac:dyDescent="0.3">
      <c r="A117" s="99"/>
      <c r="B117" s="100"/>
      <c r="C117" s="101"/>
      <c r="D117" s="100"/>
      <c r="E117" s="100"/>
      <c r="F117" s="100"/>
      <c r="G117" s="100"/>
      <c r="H117" s="100"/>
      <c r="I117" s="99"/>
      <c r="J117" s="100"/>
      <c r="K117" s="100"/>
      <c r="L117" s="100"/>
      <c r="M117" s="100"/>
      <c r="N117" s="100"/>
      <c r="O117" s="100"/>
      <c r="P117" s="104"/>
      <c r="Q117" s="100"/>
      <c r="R117" s="100"/>
      <c r="S117" s="100"/>
      <c r="T117" s="100"/>
      <c r="U117" s="100"/>
      <c r="V117" s="100"/>
      <c r="W117" s="100"/>
      <c r="X117" s="100"/>
      <c r="Y117" s="100"/>
      <c r="Z117" s="100"/>
      <c r="AA117" s="569"/>
    </row>
    <row r="118" spans="1:27" x14ac:dyDescent="0.3">
      <c r="A118" s="99"/>
      <c r="B118" s="100"/>
      <c r="C118" s="101"/>
      <c r="D118" s="100"/>
      <c r="E118" s="100"/>
      <c r="F118" s="100"/>
      <c r="G118" s="100"/>
      <c r="H118" s="100"/>
      <c r="I118" s="99"/>
      <c r="J118" s="100"/>
      <c r="K118" s="100"/>
      <c r="L118" s="100"/>
      <c r="M118" s="100"/>
      <c r="N118" s="100"/>
      <c r="O118" s="100"/>
      <c r="P118" s="104"/>
      <c r="Q118" s="100"/>
      <c r="R118" s="100"/>
      <c r="S118" s="100"/>
      <c r="T118" s="100"/>
      <c r="U118" s="100"/>
      <c r="V118" s="100"/>
      <c r="W118" s="100"/>
      <c r="X118" s="100"/>
      <c r="Y118" s="100"/>
      <c r="Z118" s="100"/>
      <c r="AA118" s="569"/>
    </row>
    <row r="119" spans="1:27" x14ac:dyDescent="0.3">
      <c r="A119" s="99"/>
      <c r="B119" s="100"/>
      <c r="C119" s="101"/>
      <c r="D119" s="100"/>
      <c r="E119" s="100"/>
      <c r="F119" s="100"/>
      <c r="G119" s="100"/>
      <c r="H119" s="100"/>
      <c r="I119" s="99"/>
      <c r="J119" s="100"/>
      <c r="K119" s="100"/>
      <c r="L119" s="100"/>
      <c r="M119" s="100"/>
      <c r="N119" s="100"/>
      <c r="O119" s="100"/>
      <c r="P119" s="104"/>
      <c r="Q119" s="100"/>
      <c r="R119" s="100"/>
      <c r="S119" s="100"/>
      <c r="T119" s="100"/>
      <c r="U119" s="100"/>
      <c r="V119" s="100"/>
      <c r="W119" s="100"/>
      <c r="X119" s="100"/>
      <c r="Y119" s="100"/>
      <c r="Z119" s="100"/>
      <c r="AA119" s="569"/>
    </row>
    <row r="120" spans="1:27" x14ac:dyDescent="0.3">
      <c r="A120" s="99"/>
      <c r="B120" s="100"/>
      <c r="C120" s="101"/>
      <c r="D120" s="100"/>
      <c r="E120" s="100"/>
      <c r="F120" s="100"/>
      <c r="G120" s="100"/>
      <c r="H120" s="100"/>
      <c r="I120" s="99"/>
      <c r="J120" s="100"/>
      <c r="K120" s="100"/>
      <c r="L120" s="100"/>
      <c r="M120" s="100"/>
      <c r="N120" s="100"/>
      <c r="O120" s="100"/>
      <c r="P120" s="104"/>
      <c r="Q120" s="100"/>
      <c r="R120" s="100"/>
      <c r="S120" s="100"/>
      <c r="T120" s="100"/>
      <c r="U120" s="100"/>
      <c r="V120" s="100"/>
      <c r="W120" s="100"/>
      <c r="X120" s="100"/>
      <c r="Y120" s="100"/>
      <c r="Z120" s="100"/>
      <c r="AA120" s="569"/>
    </row>
    <row r="121" spans="1:27" x14ac:dyDescent="0.3">
      <c r="A121" s="99"/>
      <c r="B121" s="100"/>
      <c r="C121" s="101"/>
      <c r="D121" s="100"/>
      <c r="E121" s="100"/>
      <c r="F121" s="100"/>
      <c r="G121" s="100"/>
      <c r="H121" s="100"/>
      <c r="I121" s="99"/>
      <c r="J121" s="100"/>
      <c r="K121" s="100"/>
      <c r="L121" s="100"/>
      <c r="M121" s="100"/>
      <c r="N121" s="100"/>
      <c r="O121" s="100"/>
      <c r="P121" s="104"/>
      <c r="Q121" s="100"/>
      <c r="R121" s="100"/>
      <c r="S121" s="100"/>
      <c r="T121" s="100"/>
      <c r="U121" s="100"/>
      <c r="V121" s="100"/>
      <c r="W121" s="100"/>
      <c r="X121" s="100"/>
      <c r="Y121" s="100"/>
      <c r="Z121" s="100"/>
      <c r="AA121" s="569"/>
    </row>
    <row r="122" spans="1:27" x14ac:dyDescent="0.3">
      <c r="A122" s="99"/>
      <c r="B122" s="100"/>
      <c r="C122" s="101"/>
      <c r="D122" s="100"/>
      <c r="E122" s="100"/>
      <c r="F122" s="100"/>
      <c r="G122" s="100"/>
      <c r="H122" s="100"/>
      <c r="I122" s="99"/>
      <c r="J122" s="100"/>
      <c r="K122" s="100"/>
      <c r="L122" s="100"/>
      <c r="M122" s="100"/>
      <c r="N122" s="100"/>
      <c r="O122" s="100"/>
      <c r="P122" s="104"/>
      <c r="Q122" s="100"/>
      <c r="R122" s="100"/>
      <c r="S122" s="100"/>
      <c r="T122" s="100"/>
      <c r="U122" s="100"/>
      <c r="V122" s="100"/>
      <c r="W122" s="100"/>
      <c r="X122" s="100"/>
      <c r="Y122" s="100"/>
      <c r="Z122" s="100"/>
      <c r="AA122" s="569"/>
    </row>
    <row r="123" spans="1:27" x14ac:dyDescent="0.3">
      <c r="A123" s="99"/>
      <c r="B123" s="100"/>
      <c r="C123" s="101"/>
      <c r="D123" s="100"/>
      <c r="E123" s="100"/>
      <c r="F123" s="100"/>
      <c r="G123" s="100"/>
      <c r="H123" s="100"/>
      <c r="I123" s="99"/>
      <c r="J123" s="100"/>
      <c r="K123" s="100"/>
      <c r="L123" s="100"/>
      <c r="M123" s="100"/>
      <c r="N123" s="100"/>
      <c r="O123" s="100"/>
      <c r="P123" s="104"/>
      <c r="Q123" s="100"/>
      <c r="R123" s="100"/>
      <c r="S123" s="100"/>
      <c r="T123" s="100"/>
      <c r="U123" s="100"/>
      <c r="V123" s="100"/>
      <c r="W123" s="100"/>
      <c r="X123" s="100"/>
      <c r="Y123" s="100"/>
      <c r="Z123" s="100"/>
      <c r="AA123" s="569"/>
    </row>
    <row r="124" spans="1:27" x14ac:dyDescent="0.3">
      <c r="A124" s="99"/>
      <c r="B124" s="100"/>
      <c r="C124" s="101"/>
      <c r="D124" s="100"/>
      <c r="E124" s="100"/>
      <c r="F124" s="100"/>
      <c r="G124" s="100"/>
      <c r="H124" s="100"/>
      <c r="I124" s="99"/>
      <c r="J124" s="100"/>
      <c r="K124" s="100"/>
      <c r="L124" s="100"/>
      <c r="M124" s="100"/>
      <c r="N124" s="100"/>
      <c r="O124" s="100"/>
      <c r="P124" s="104"/>
      <c r="Q124" s="100"/>
      <c r="R124" s="100"/>
      <c r="S124" s="100"/>
      <c r="T124" s="100"/>
      <c r="U124" s="100"/>
      <c r="V124" s="100"/>
      <c r="W124" s="100"/>
      <c r="X124" s="100"/>
      <c r="Y124" s="100"/>
      <c r="Z124" s="100"/>
      <c r="AA124" s="569"/>
    </row>
    <row r="125" spans="1:27" x14ac:dyDescent="0.3">
      <c r="A125" s="99"/>
      <c r="B125" s="100"/>
      <c r="C125" s="101"/>
      <c r="D125" s="100"/>
      <c r="E125" s="100"/>
      <c r="F125" s="100"/>
      <c r="G125" s="100"/>
      <c r="H125" s="100"/>
      <c r="I125" s="99"/>
      <c r="J125" s="100"/>
      <c r="K125" s="100"/>
      <c r="L125" s="100"/>
      <c r="M125" s="100"/>
      <c r="N125" s="100"/>
      <c r="O125" s="100"/>
      <c r="P125" s="104"/>
      <c r="Q125" s="100"/>
      <c r="R125" s="100"/>
      <c r="S125" s="100"/>
      <c r="T125" s="100"/>
      <c r="U125" s="100"/>
      <c r="V125" s="100"/>
      <c r="W125" s="100"/>
      <c r="X125" s="100"/>
      <c r="Y125" s="100"/>
      <c r="Z125" s="100"/>
      <c r="AA125" s="569"/>
    </row>
    <row r="126" spans="1:27" x14ac:dyDescent="0.3">
      <c r="A126" s="99"/>
      <c r="B126" s="100"/>
      <c r="C126" s="101"/>
      <c r="D126" s="100"/>
      <c r="E126" s="100"/>
      <c r="F126" s="100"/>
      <c r="G126" s="100"/>
      <c r="H126" s="100"/>
      <c r="I126" s="99"/>
      <c r="J126" s="100"/>
      <c r="K126" s="100"/>
      <c r="L126" s="100"/>
      <c r="M126" s="100"/>
      <c r="N126" s="100"/>
      <c r="O126" s="100"/>
      <c r="P126" s="104"/>
      <c r="Q126" s="100"/>
      <c r="R126" s="100"/>
      <c r="S126" s="100"/>
      <c r="T126" s="100"/>
      <c r="U126" s="100"/>
      <c r="V126" s="100"/>
      <c r="W126" s="100"/>
      <c r="X126" s="100"/>
      <c r="Y126" s="100"/>
      <c r="Z126" s="100"/>
      <c r="AA126" s="569"/>
    </row>
    <row r="127" spans="1:27" x14ac:dyDescent="0.3">
      <c r="A127" s="99"/>
      <c r="B127" s="100"/>
      <c r="C127" s="101"/>
      <c r="D127" s="100"/>
      <c r="E127" s="100"/>
      <c r="F127" s="100"/>
      <c r="G127" s="100"/>
      <c r="H127" s="100"/>
      <c r="I127" s="99"/>
      <c r="J127" s="100"/>
      <c r="K127" s="100"/>
      <c r="L127" s="100"/>
      <c r="M127" s="100"/>
      <c r="N127" s="100"/>
      <c r="O127" s="100"/>
      <c r="P127" s="104"/>
      <c r="Q127" s="100"/>
      <c r="R127" s="100"/>
      <c r="S127" s="100"/>
      <c r="T127" s="100"/>
      <c r="U127" s="100"/>
      <c r="V127" s="100"/>
      <c r="W127" s="100"/>
      <c r="X127" s="100"/>
      <c r="Y127" s="100"/>
      <c r="Z127" s="100"/>
      <c r="AA127" s="569"/>
    </row>
    <row r="128" spans="1:27" x14ac:dyDescent="0.3">
      <c r="A128" s="99"/>
      <c r="B128" s="100"/>
      <c r="C128" s="101"/>
      <c r="D128" s="100"/>
      <c r="E128" s="100"/>
      <c r="F128" s="100"/>
      <c r="G128" s="100"/>
      <c r="H128" s="100"/>
      <c r="I128" s="99"/>
      <c r="J128" s="100"/>
      <c r="K128" s="100"/>
      <c r="L128" s="100"/>
      <c r="M128" s="100"/>
      <c r="N128" s="100"/>
      <c r="O128" s="100"/>
      <c r="P128" s="104"/>
      <c r="Q128" s="100"/>
      <c r="R128" s="100"/>
      <c r="S128" s="100"/>
      <c r="T128" s="100"/>
      <c r="U128" s="100"/>
      <c r="V128" s="100"/>
      <c r="W128" s="100"/>
      <c r="X128" s="100"/>
      <c r="Y128" s="100"/>
      <c r="Z128" s="100"/>
      <c r="AA128" s="569"/>
    </row>
    <row r="129" spans="1:27" x14ac:dyDescent="0.3">
      <c r="A129" s="99"/>
      <c r="B129" s="100"/>
      <c r="C129" s="101"/>
      <c r="D129" s="100"/>
      <c r="E129" s="100"/>
      <c r="F129" s="100"/>
      <c r="G129" s="100"/>
      <c r="H129" s="100"/>
      <c r="I129" s="99"/>
      <c r="J129" s="100"/>
      <c r="K129" s="100"/>
      <c r="L129" s="100"/>
      <c r="M129" s="100"/>
      <c r="N129" s="100"/>
      <c r="O129" s="100"/>
      <c r="P129" s="104"/>
      <c r="Q129" s="100"/>
      <c r="R129" s="100"/>
      <c r="S129" s="100"/>
      <c r="T129" s="100"/>
      <c r="U129" s="100"/>
      <c r="V129" s="100"/>
      <c r="W129" s="100"/>
      <c r="X129" s="100"/>
      <c r="Y129" s="100"/>
      <c r="Z129" s="100"/>
      <c r="AA129" s="569"/>
    </row>
    <row r="130" spans="1:27" x14ac:dyDescent="0.3">
      <c r="A130" s="99"/>
      <c r="B130" s="100"/>
      <c r="C130" s="101"/>
      <c r="D130" s="100"/>
      <c r="E130" s="100"/>
      <c r="F130" s="100"/>
      <c r="G130" s="100"/>
      <c r="H130" s="100"/>
      <c r="I130" s="99"/>
      <c r="J130" s="100"/>
      <c r="K130" s="100"/>
      <c r="L130" s="100"/>
      <c r="M130" s="100"/>
      <c r="N130" s="100"/>
      <c r="O130" s="100"/>
      <c r="P130" s="104"/>
      <c r="Q130" s="100"/>
      <c r="R130" s="100"/>
      <c r="S130" s="100"/>
      <c r="T130" s="100"/>
      <c r="U130" s="100"/>
      <c r="V130" s="100"/>
      <c r="W130" s="100"/>
      <c r="X130" s="100"/>
      <c r="Y130" s="100"/>
      <c r="Z130" s="100"/>
      <c r="AA130" s="569"/>
    </row>
    <row r="131" spans="1:27" x14ac:dyDescent="0.3">
      <c r="A131" s="99"/>
      <c r="B131" s="100"/>
      <c r="C131" s="101"/>
      <c r="D131" s="100"/>
      <c r="E131" s="100"/>
      <c r="F131" s="100"/>
      <c r="G131" s="100"/>
      <c r="H131" s="100"/>
      <c r="I131" s="99"/>
      <c r="J131" s="100"/>
      <c r="K131" s="100"/>
      <c r="L131" s="100"/>
      <c r="M131" s="100"/>
      <c r="N131" s="100"/>
      <c r="O131" s="100"/>
      <c r="P131" s="104"/>
      <c r="Q131" s="100"/>
      <c r="R131" s="100"/>
      <c r="S131" s="100"/>
      <c r="T131" s="100"/>
      <c r="U131" s="100"/>
      <c r="V131" s="100"/>
      <c r="W131" s="100"/>
      <c r="X131" s="100"/>
      <c r="Y131" s="100"/>
      <c r="Z131" s="100"/>
      <c r="AA131" s="569"/>
    </row>
    <row r="132" spans="1:27" x14ac:dyDescent="0.3">
      <c r="A132" s="99"/>
      <c r="B132" s="100"/>
      <c r="C132" s="101"/>
      <c r="D132" s="100"/>
      <c r="E132" s="100"/>
      <c r="F132" s="100"/>
      <c r="G132" s="100"/>
      <c r="H132" s="100"/>
      <c r="I132" s="99"/>
      <c r="J132" s="100"/>
      <c r="K132" s="100"/>
      <c r="L132" s="100"/>
      <c r="M132" s="100"/>
      <c r="N132" s="100"/>
      <c r="O132" s="100"/>
      <c r="P132" s="104"/>
      <c r="Q132" s="100"/>
      <c r="R132" s="100"/>
      <c r="S132" s="100"/>
      <c r="T132" s="100"/>
      <c r="U132" s="100"/>
      <c r="V132" s="100"/>
      <c r="W132" s="100"/>
      <c r="X132" s="100"/>
      <c r="Y132" s="100"/>
      <c r="Z132" s="100"/>
      <c r="AA132" s="569"/>
    </row>
    <row r="133" spans="1:27" x14ac:dyDescent="0.3">
      <c r="A133" s="99"/>
      <c r="B133" s="100"/>
      <c r="C133" s="101"/>
      <c r="D133" s="100"/>
      <c r="E133" s="100"/>
      <c r="F133" s="100"/>
      <c r="G133" s="100"/>
      <c r="H133" s="100"/>
      <c r="I133" s="99"/>
      <c r="J133" s="100"/>
      <c r="K133" s="100"/>
      <c r="L133" s="100"/>
      <c r="M133" s="100"/>
      <c r="N133" s="100"/>
      <c r="O133" s="100"/>
      <c r="P133" s="104"/>
      <c r="Q133" s="100"/>
      <c r="R133" s="100"/>
      <c r="S133" s="100"/>
      <c r="T133" s="100"/>
      <c r="U133" s="100"/>
      <c r="V133" s="100"/>
      <c r="W133" s="100"/>
      <c r="X133" s="100"/>
      <c r="Y133" s="100"/>
      <c r="Z133" s="100"/>
      <c r="AA133" s="569"/>
    </row>
    <row r="134" spans="1:27" x14ac:dyDescent="0.3">
      <c r="A134" s="99"/>
      <c r="B134" s="100"/>
      <c r="C134" s="101"/>
      <c r="D134" s="100"/>
      <c r="E134" s="100"/>
      <c r="F134" s="100"/>
      <c r="G134" s="100"/>
      <c r="H134" s="100"/>
      <c r="I134" s="99"/>
      <c r="J134" s="100"/>
      <c r="K134" s="100"/>
      <c r="L134" s="100"/>
      <c r="M134" s="100"/>
      <c r="N134" s="100"/>
      <c r="O134" s="100"/>
      <c r="P134" s="104"/>
      <c r="Q134" s="100"/>
      <c r="R134" s="100"/>
      <c r="S134" s="100"/>
      <c r="T134" s="100"/>
      <c r="U134" s="100"/>
      <c r="V134" s="100"/>
      <c r="W134" s="100"/>
      <c r="X134" s="100"/>
      <c r="Y134" s="100"/>
      <c r="Z134" s="100"/>
      <c r="AA134" s="569"/>
    </row>
    <row r="135" spans="1:27" x14ac:dyDescent="0.3">
      <c r="A135" s="99"/>
      <c r="B135" s="100"/>
      <c r="C135" s="101"/>
      <c r="D135" s="100"/>
      <c r="E135" s="100"/>
      <c r="F135" s="100"/>
      <c r="G135" s="100"/>
      <c r="H135" s="100"/>
      <c r="I135" s="99"/>
      <c r="J135" s="100"/>
      <c r="K135" s="100"/>
      <c r="L135" s="100"/>
      <c r="M135" s="100"/>
      <c r="N135" s="100"/>
      <c r="O135" s="100"/>
      <c r="P135" s="104"/>
      <c r="Q135" s="100"/>
      <c r="R135" s="100"/>
      <c r="S135" s="100"/>
      <c r="T135" s="100"/>
      <c r="U135" s="100"/>
      <c r="V135" s="100"/>
      <c r="W135" s="100"/>
      <c r="X135" s="100"/>
      <c r="Y135" s="100"/>
      <c r="Z135" s="100"/>
      <c r="AA135" s="569"/>
    </row>
    <row r="136" spans="1:27" x14ac:dyDescent="0.3">
      <c r="A136" s="99"/>
      <c r="B136" s="100"/>
      <c r="C136" s="101"/>
      <c r="D136" s="100"/>
      <c r="E136" s="100"/>
      <c r="F136" s="100"/>
      <c r="G136" s="100"/>
      <c r="H136" s="100"/>
      <c r="I136" s="99"/>
      <c r="J136" s="100"/>
      <c r="K136" s="100"/>
      <c r="L136" s="100"/>
      <c r="M136" s="100"/>
      <c r="N136" s="100"/>
      <c r="O136" s="100"/>
      <c r="P136" s="104"/>
      <c r="Q136" s="100"/>
      <c r="R136" s="100"/>
      <c r="S136" s="100"/>
      <c r="T136" s="100"/>
      <c r="U136" s="100"/>
      <c r="V136" s="100"/>
      <c r="W136" s="100"/>
      <c r="X136" s="100"/>
      <c r="Y136" s="100"/>
      <c r="Z136" s="100"/>
      <c r="AA136" s="569"/>
    </row>
    <row r="137" spans="1:27" x14ac:dyDescent="0.3">
      <c r="A137" s="99"/>
      <c r="B137" s="100"/>
      <c r="C137" s="101"/>
      <c r="D137" s="100"/>
      <c r="E137" s="100"/>
      <c r="F137" s="100"/>
      <c r="G137" s="100"/>
      <c r="H137" s="100"/>
      <c r="I137" s="99"/>
      <c r="J137" s="100"/>
      <c r="K137" s="100"/>
      <c r="L137" s="100"/>
      <c r="M137" s="100"/>
      <c r="N137" s="100"/>
      <c r="O137" s="100"/>
      <c r="P137" s="104"/>
      <c r="Q137" s="100"/>
      <c r="R137" s="100"/>
      <c r="S137" s="100"/>
      <c r="T137" s="100"/>
      <c r="U137" s="100"/>
      <c r="V137" s="100"/>
      <c r="W137" s="100"/>
      <c r="X137" s="100"/>
      <c r="Y137" s="100"/>
      <c r="Z137" s="100"/>
      <c r="AA137" s="569"/>
    </row>
    <row r="138" spans="1:27" x14ac:dyDescent="0.3">
      <c r="A138" s="99"/>
      <c r="B138" s="100"/>
      <c r="C138" s="101"/>
      <c r="D138" s="100"/>
      <c r="E138" s="100"/>
      <c r="F138" s="100"/>
      <c r="G138" s="100"/>
      <c r="H138" s="100"/>
      <c r="I138" s="99"/>
      <c r="J138" s="100"/>
      <c r="K138" s="100"/>
      <c r="L138" s="100"/>
      <c r="M138" s="100"/>
      <c r="N138" s="100"/>
      <c r="O138" s="100"/>
      <c r="P138" s="104"/>
      <c r="Q138" s="100"/>
      <c r="R138" s="100"/>
      <c r="S138" s="100"/>
      <c r="T138" s="100"/>
      <c r="U138" s="100"/>
      <c r="V138" s="100"/>
      <c r="W138" s="100"/>
      <c r="X138" s="100"/>
      <c r="Y138" s="100"/>
      <c r="Z138" s="100"/>
      <c r="AA138" s="569"/>
    </row>
    <row r="139" spans="1:27" x14ac:dyDescent="0.3">
      <c r="A139" s="99"/>
      <c r="B139" s="100"/>
      <c r="C139" s="101"/>
      <c r="D139" s="100"/>
      <c r="E139" s="100"/>
      <c r="F139" s="100"/>
      <c r="G139" s="100"/>
      <c r="H139" s="100"/>
      <c r="I139" s="99"/>
      <c r="J139" s="100"/>
      <c r="K139" s="100"/>
      <c r="L139" s="100"/>
      <c r="M139" s="100"/>
      <c r="N139" s="100"/>
      <c r="O139" s="100"/>
      <c r="P139" s="104"/>
      <c r="Q139" s="100"/>
      <c r="R139" s="100"/>
      <c r="S139" s="100"/>
      <c r="T139" s="100"/>
      <c r="U139" s="100"/>
      <c r="V139" s="100"/>
      <c r="W139" s="100"/>
      <c r="X139" s="100"/>
      <c r="Y139" s="100"/>
      <c r="Z139" s="100"/>
      <c r="AA139" s="569"/>
    </row>
    <row r="140" spans="1:27" x14ac:dyDescent="0.3">
      <c r="A140" s="99"/>
      <c r="B140" s="100"/>
      <c r="C140" s="101"/>
      <c r="D140" s="100"/>
      <c r="E140" s="100"/>
      <c r="F140" s="100"/>
      <c r="G140" s="100"/>
      <c r="H140" s="100"/>
      <c r="I140" s="99"/>
      <c r="J140" s="100"/>
      <c r="K140" s="100"/>
      <c r="L140" s="100"/>
      <c r="M140" s="100"/>
      <c r="N140" s="100"/>
      <c r="O140" s="100"/>
      <c r="P140" s="104"/>
      <c r="Q140" s="100"/>
      <c r="R140" s="100"/>
      <c r="S140" s="100"/>
      <c r="T140" s="100"/>
      <c r="U140" s="100"/>
      <c r="V140" s="100"/>
      <c r="W140" s="100"/>
      <c r="X140" s="100"/>
      <c r="Y140" s="100"/>
      <c r="Z140" s="100"/>
      <c r="AA140" s="569"/>
    </row>
    <row r="141" spans="1:27" x14ac:dyDescent="0.3">
      <c r="A141" s="99"/>
      <c r="B141" s="100"/>
      <c r="C141" s="101"/>
      <c r="D141" s="100"/>
      <c r="E141" s="100"/>
      <c r="F141" s="100"/>
      <c r="G141" s="100"/>
      <c r="H141" s="100"/>
      <c r="I141" s="99"/>
      <c r="J141" s="100"/>
      <c r="K141" s="100"/>
      <c r="L141" s="100"/>
      <c r="M141" s="100"/>
      <c r="N141" s="100"/>
      <c r="O141" s="100"/>
      <c r="P141" s="104"/>
      <c r="Q141" s="100"/>
      <c r="R141" s="100"/>
      <c r="S141" s="100"/>
      <c r="T141" s="100"/>
      <c r="U141" s="100"/>
      <c r="V141" s="100"/>
      <c r="W141" s="100"/>
      <c r="X141" s="100"/>
      <c r="Y141" s="100"/>
      <c r="Z141" s="100"/>
      <c r="AA141" s="569"/>
    </row>
    <row r="142" spans="1:27" x14ac:dyDescent="0.3">
      <c r="A142" s="99"/>
      <c r="B142" s="100"/>
      <c r="C142" s="101"/>
      <c r="D142" s="100"/>
      <c r="E142" s="100"/>
      <c r="F142" s="100"/>
      <c r="G142" s="100"/>
      <c r="H142" s="100"/>
      <c r="I142" s="99"/>
      <c r="J142" s="100"/>
      <c r="K142" s="100"/>
      <c r="L142" s="100"/>
      <c r="M142" s="100"/>
      <c r="N142" s="100"/>
      <c r="O142" s="100"/>
      <c r="P142" s="104"/>
      <c r="Q142" s="100"/>
      <c r="R142" s="100"/>
      <c r="S142" s="100"/>
      <c r="T142" s="100"/>
      <c r="U142" s="100"/>
      <c r="V142" s="100"/>
      <c r="W142" s="100"/>
      <c r="X142" s="100"/>
      <c r="Y142" s="100"/>
      <c r="Z142" s="100"/>
      <c r="AA142" s="569"/>
    </row>
    <row r="143" spans="1:27" x14ac:dyDescent="0.3">
      <c r="A143" s="99"/>
      <c r="B143" s="100"/>
      <c r="C143" s="101"/>
      <c r="D143" s="100"/>
      <c r="E143" s="100"/>
      <c r="F143" s="100"/>
      <c r="G143" s="100"/>
      <c r="H143" s="100"/>
      <c r="I143" s="99"/>
      <c r="J143" s="100"/>
      <c r="K143" s="100"/>
      <c r="L143" s="100"/>
      <c r="M143" s="100"/>
      <c r="N143" s="100"/>
      <c r="O143" s="100"/>
      <c r="P143" s="104"/>
      <c r="Q143" s="100"/>
      <c r="R143" s="100"/>
      <c r="S143" s="100"/>
      <c r="T143" s="100"/>
      <c r="U143" s="100"/>
      <c r="V143" s="100"/>
      <c r="W143" s="100"/>
      <c r="X143" s="100"/>
      <c r="Y143" s="100"/>
      <c r="Z143" s="100"/>
      <c r="AA143" s="569"/>
    </row>
    <row r="144" spans="1:27" x14ac:dyDescent="0.3">
      <c r="A144" s="99"/>
      <c r="B144" s="100"/>
      <c r="C144" s="101"/>
      <c r="D144" s="100"/>
      <c r="E144" s="100"/>
      <c r="F144" s="100"/>
      <c r="G144" s="100"/>
      <c r="H144" s="100"/>
      <c r="I144" s="99"/>
      <c r="J144" s="100"/>
      <c r="K144" s="100"/>
      <c r="L144" s="100"/>
      <c r="M144" s="100"/>
      <c r="N144" s="100"/>
      <c r="O144" s="100"/>
      <c r="P144" s="104"/>
      <c r="Q144" s="100"/>
      <c r="R144" s="100"/>
      <c r="S144" s="100"/>
      <c r="T144" s="100"/>
      <c r="U144" s="100"/>
      <c r="V144" s="100"/>
      <c r="W144" s="100"/>
      <c r="X144" s="100"/>
      <c r="Y144" s="100"/>
      <c r="Z144" s="100"/>
      <c r="AA144" s="569"/>
    </row>
    <row r="145" spans="1:27" x14ac:dyDescent="0.3">
      <c r="A145" s="99"/>
      <c r="B145" s="100"/>
      <c r="C145" s="101"/>
      <c r="D145" s="100"/>
      <c r="E145" s="100"/>
      <c r="F145" s="100"/>
      <c r="G145" s="100"/>
      <c r="H145" s="100"/>
      <c r="I145" s="99"/>
      <c r="J145" s="100"/>
      <c r="K145" s="100"/>
      <c r="L145" s="100"/>
      <c r="M145" s="100"/>
      <c r="N145" s="100"/>
      <c r="O145" s="100"/>
      <c r="P145" s="104"/>
      <c r="Q145" s="100"/>
      <c r="R145" s="100"/>
      <c r="S145" s="100"/>
      <c r="T145" s="100"/>
      <c r="U145" s="100"/>
      <c r="V145" s="100"/>
      <c r="W145" s="100"/>
      <c r="X145" s="100"/>
      <c r="Y145" s="100"/>
      <c r="Z145" s="100"/>
      <c r="AA145" s="569"/>
    </row>
    <row r="146" spans="1:27" x14ac:dyDescent="0.3">
      <c r="A146" s="99"/>
      <c r="B146" s="100"/>
      <c r="C146" s="101"/>
      <c r="D146" s="100"/>
      <c r="E146" s="100"/>
      <c r="F146" s="100"/>
      <c r="G146" s="100"/>
      <c r="H146" s="100"/>
      <c r="I146" s="99"/>
      <c r="J146" s="100"/>
      <c r="K146" s="100"/>
      <c r="L146" s="100"/>
      <c r="M146" s="100"/>
      <c r="N146" s="100"/>
      <c r="O146" s="100"/>
      <c r="P146" s="104"/>
      <c r="Q146" s="100"/>
      <c r="R146" s="100"/>
      <c r="S146" s="100"/>
      <c r="T146" s="100"/>
      <c r="U146" s="100"/>
      <c r="V146" s="100"/>
      <c r="W146" s="100"/>
      <c r="X146" s="100"/>
      <c r="Y146" s="100"/>
      <c r="Z146" s="100"/>
      <c r="AA146" s="569"/>
    </row>
    <row r="147" spans="1:27" x14ac:dyDescent="0.3">
      <c r="A147" s="99"/>
      <c r="B147" s="100"/>
      <c r="C147" s="101"/>
      <c r="D147" s="100"/>
      <c r="E147" s="100"/>
      <c r="F147" s="100"/>
      <c r="G147" s="100"/>
      <c r="H147" s="100"/>
      <c r="I147" s="99"/>
      <c r="J147" s="100"/>
      <c r="K147" s="100"/>
      <c r="L147" s="100"/>
      <c r="M147" s="100"/>
      <c r="N147" s="100"/>
      <c r="O147" s="100"/>
      <c r="P147" s="104"/>
      <c r="Q147" s="100"/>
      <c r="R147" s="100"/>
      <c r="S147" s="100"/>
      <c r="T147" s="100"/>
      <c r="U147" s="100"/>
      <c r="V147" s="100"/>
      <c r="W147" s="100"/>
      <c r="X147" s="100"/>
      <c r="Y147" s="100"/>
      <c r="Z147" s="100"/>
      <c r="AA147" s="569"/>
    </row>
    <row r="148" spans="1:27" x14ac:dyDescent="0.3">
      <c r="A148" s="99"/>
      <c r="B148" s="100"/>
      <c r="C148" s="101"/>
      <c r="D148" s="100"/>
      <c r="E148" s="100"/>
      <c r="F148" s="100"/>
      <c r="G148" s="100"/>
      <c r="H148" s="100"/>
      <c r="I148" s="99"/>
      <c r="J148" s="100"/>
      <c r="K148" s="100"/>
      <c r="L148" s="100"/>
      <c r="M148" s="100"/>
      <c r="N148" s="100"/>
      <c r="O148" s="100"/>
      <c r="P148" s="104"/>
      <c r="Q148" s="100"/>
      <c r="R148" s="100"/>
      <c r="S148" s="100"/>
      <c r="T148" s="100"/>
      <c r="U148" s="100"/>
      <c r="V148" s="100"/>
      <c r="W148" s="100"/>
      <c r="X148" s="100"/>
      <c r="Y148" s="100"/>
      <c r="Z148" s="100"/>
      <c r="AA148" s="569"/>
    </row>
    <row r="149" spans="1:27" x14ac:dyDescent="0.3">
      <c r="A149" s="99"/>
      <c r="B149" s="100"/>
      <c r="C149" s="101"/>
      <c r="D149" s="100"/>
      <c r="E149" s="100"/>
      <c r="F149" s="100"/>
      <c r="G149" s="100"/>
      <c r="H149" s="100"/>
      <c r="I149" s="99"/>
      <c r="J149" s="100"/>
      <c r="K149" s="100"/>
      <c r="L149" s="100"/>
      <c r="M149" s="100"/>
      <c r="N149" s="100"/>
      <c r="O149" s="100"/>
      <c r="P149" s="104"/>
      <c r="Q149" s="100"/>
      <c r="R149" s="100"/>
      <c r="S149" s="100"/>
      <c r="T149" s="100"/>
      <c r="U149" s="100"/>
      <c r="V149" s="100"/>
      <c r="W149" s="100"/>
      <c r="X149" s="100"/>
      <c r="Y149" s="100"/>
      <c r="Z149" s="100"/>
      <c r="AA149" s="569"/>
    </row>
    <row r="150" spans="1:27" x14ac:dyDescent="0.3">
      <c r="A150" s="99"/>
      <c r="B150" s="100"/>
      <c r="C150" s="101"/>
      <c r="D150" s="100"/>
      <c r="E150" s="100"/>
      <c r="F150" s="100"/>
      <c r="G150" s="100"/>
      <c r="H150" s="100"/>
      <c r="I150" s="99"/>
      <c r="J150" s="100"/>
      <c r="K150" s="100"/>
      <c r="L150" s="100"/>
      <c r="M150" s="100"/>
      <c r="N150" s="100"/>
      <c r="O150" s="100"/>
      <c r="P150" s="104"/>
      <c r="Q150" s="100"/>
      <c r="R150" s="100"/>
      <c r="S150" s="100"/>
      <c r="T150" s="100"/>
      <c r="U150" s="100"/>
      <c r="V150" s="100"/>
      <c r="W150" s="100"/>
      <c r="X150" s="100"/>
      <c r="Y150" s="100"/>
      <c r="Z150" s="100"/>
      <c r="AA150" s="569"/>
    </row>
    <row r="151" spans="1:27" x14ac:dyDescent="0.3">
      <c r="A151" s="99"/>
      <c r="B151" s="100"/>
      <c r="C151" s="101"/>
      <c r="D151" s="100"/>
      <c r="E151" s="100"/>
      <c r="F151" s="100"/>
      <c r="G151" s="100"/>
      <c r="H151" s="100"/>
      <c r="I151" s="99"/>
      <c r="J151" s="100"/>
      <c r="K151" s="100"/>
      <c r="L151" s="100"/>
      <c r="M151" s="100"/>
      <c r="N151" s="100"/>
      <c r="O151" s="100"/>
      <c r="P151" s="104"/>
      <c r="Q151" s="100"/>
      <c r="R151" s="100"/>
      <c r="S151" s="100"/>
      <c r="T151" s="100"/>
      <c r="U151" s="100"/>
      <c r="V151" s="100"/>
      <c r="W151" s="100"/>
      <c r="X151" s="100"/>
      <c r="Y151" s="100"/>
      <c r="Z151" s="100"/>
      <c r="AA151" s="569"/>
    </row>
    <row r="152" spans="1:27" x14ac:dyDescent="0.3">
      <c r="A152" s="99"/>
      <c r="B152" s="100"/>
      <c r="C152" s="101"/>
      <c r="D152" s="100"/>
      <c r="E152" s="100"/>
      <c r="F152" s="100"/>
      <c r="G152" s="100"/>
      <c r="H152" s="100"/>
      <c r="I152" s="99"/>
      <c r="J152" s="100"/>
      <c r="K152" s="100"/>
      <c r="L152" s="100"/>
      <c r="M152" s="100"/>
      <c r="N152" s="100"/>
      <c r="O152" s="100"/>
      <c r="P152" s="104"/>
      <c r="Q152" s="100"/>
      <c r="R152" s="100"/>
      <c r="S152" s="100"/>
      <c r="T152" s="100"/>
      <c r="U152" s="100"/>
      <c r="V152" s="100"/>
      <c r="W152" s="100"/>
      <c r="X152" s="100"/>
      <c r="Y152" s="100"/>
      <c r="Z152" s="100"/>
      <c r="AA152" s="569"/>
    </row>
    <row r="153" spans="1:27" x14ac:dyDescent="0.3">
      <c r="A153" s="99"/>
      <c r="B153" s="100"/>
      <c r="C153" s="101"/>
      <c r="D153" s="100"/>
      <c r="E153" s="100"/>
      <c r="F153" s="100"/>
      <c r="G153" s="100"/>
      <c r="H153" s="100"/>
      <c r="I153" s="99"/>
      <c r="J153" s="100"/>
      <c r="K153" s="100"/>
      <c r="L153" s="100"/>
      <c r="M153" s="100"/>
      <c r="N153" s="100"/>
      <c r="O153" s="100"/>
      <c r="P153" s="104"/>
      <c r="Q153" s="100"/>
      <c r="R153" s="100"/>
      <c r="S153" s="100"/>
      <c r="T153" s="100"/>
      <c r="U153" s="100"/>
      <c r="V153" s="100"/>
      <c r="W153" s="100"/>
      <c r="X153" s="100"/>
      <c r="Y153" s="100"/>
      <c r="Z153" s="100"/>
      <c r="AA153" s="569"/>
    </row>
    <row r="154" spans="1:27" x14ac:dyDescent="0.3">
      <c r="A154" s="99"/>
      <c r="B154" s="100"/>
      <c r="C154" s="101"/>
      <c r="D154" s="100"/>
      <c r="E154" s="100"/>
      <c r="F154" s="100"/>
      <c r="G154" s="100"/>
      <c r="H154" s="100"/>
      <c r="I154" s="99"/>
      <c r="J154" s="100"/>
      <c r="K154" s="100"/>
      <c r="L154" s="100"/>
      <c r="M154" s="100"/>
      <c r="N154" s="100"/>
      <c r="O154" s="100"/>
      <c r="P154" s="104"/>
      <c r="Q154" s="100"/>
      <c r="R154" s="100"/>
      <c r="S154" s="100"/>
      <c r="T154" s="100"/>
      <c r="U154" s="100"/>
      <c r="V154" s="100"/>
      <c r="W154" s="100"/>
      <c r="X154" s="100"/>
      <c r="Y154" s="100"/>
      <c r="Z154" s="100"/>
      <c r="AA154" s="569"/>
    </row>
    <row r="155" spans="1:27" x14ac:dyDescent="0.3">
      <c r="A155" s="99"/>
      <c r="B155" s="100"/>
      <c r="C155" s="101"/>
      <c r="D155" s="100"/>
      <c r="E155" s="100"/>
      <c r="F155" s="100"/>
      <c r="G155" s="100"/>
      <c r="H155" s="100"/>
      <c r="I155" s="99"/>
      <c r="J155" s="100"/>
      <c r="K155" s="100"/>
      <c r="L155" s="100"/>
      <c r="M155" s="100"/>
      <c r="N155" s="100"/>
      <c r="O155" s="100"/>
      <c r="P155" s="104"/>
      <c r="Q155" s="100"/>
      <c r="R155" s="100"/>
      <c r="S155" s="100"/>
      <c r="T155" s="100"/>
      <c r="U155" s="100"/>
      <c r="V155" s="100"/>
      <c r="W155" s="100"/>
      <c r="X155" s="100"/>
      <c r="Y155" s="100"/>
      <c r="Z155" s="100"/>
      <c r="AA155" s="569"/>
    </row>
    <row r="156" spans="1:27" x14ac:dyDescent="0.3">
      <c r="A156" s="99"/>
      <c r="B156" s="100"/>
      <c r="C156" s="101"/>
      <c r="D156" s="100"/>
      <c r="E156" s="100"/>
      <c r="F156" s="100"/>
      <c r="G156" s="100"/>
      <c r="H156" s="100"/>
      <c r="I156" s="99"/>
      <c r="J156" s="100"/>
      <c r="K156" s="100"/>
      <c r="L156" s="100"/>
      <c r="M156" s="100"/>
      <c r="N156" s="100"/>
      <c r="O156" s="100"/>
      <c r="P156" s="104"/>
      <c r="Q156" s="100"/>
      <c r="R156" s="100"/>
      <c r="S156" s="100"/>
      <c r="T156" s="100"/>
      <c r="U156" s="100"/>
      <c r="V156" s="100"/>
      <c r="W156" s="100"/>
      <c r="X156" s="100"/>
      <c r="Y156" s="100"/>
      <c r="Z156" s="100"/>
      <c r="AA156" s="569"/>
    </row>
    <row r="157" spans="1:27" x14ac:dyDescent="0.3">
      <c r="A157" s="99"/>
      <c r="B157" s="100"/>
      <c r="C157" s="101"/>
      <c r="D157" s="100"/>
      <c r="E157" s="100"/>
      <c r="F157" s="100"/>
      <c r="G157" s="100"/>
      <c r="H157" s="100"/>
      <c r="I157" s="99"/>
      <c r="J157" s="100"/>
      <c r="K157" s="100"/>
      <c r="L157" s="100"/>
      <c r="M157" s="100"/>
      <c r="N157" s="100"/>
      <c r="O157" s="100"/>
      <c r="P157" s="104"/>
      <c r="Q157" s="100"/>
      <c r="R157" s="100"/>
      <c r="S157" s="100"/>
      <c r="T157" s="100"/>
      <c r="U157" s="100"/>
      <c r="V157" s="100"/>
      <c r="W157" s="100"/>
      <c r="X157" s="100"/>
      <c r="Y157" s="100"/>
      <c r="Z157" s="100"/>
      <c r="AA157" s="569"/>
    </row>
    <row r="158" spans="1:27" x14ac:dyDescent="0.3">
      <c r="A158" s="99"/>
      <c r="B158" s="100"/>
      <c r="C158" s="101"/>
      <c r="D158" s="100"/>
      <c r="E158" s="100"/>
      <c r="F158" s="100"/>
      <c r="G158" s="100"/>
      <c r="H158" s="100"/>
      <c r="I158" s="99"/>
      <c r="J158" s="100"/>
      <c r="K158" s="100"/>
      <c r="L158" s="100"/>
      <c r="M158" s="100"/>
      <c r="N158" s="100"/>
      <c r="O158" s="100"/>
      <c r="P158" s="104"/>
      <c r="Q158" s="100"/>
      <c r="R158" s="100"/>
      <c r="S158" s="100"/>
      <c r="T158" s="100"/>
      <c r="U158" s="100"/>
      <c r="V158" s="100"/>
      <c r="W158" s="100"/>
      <c r="X158" s="100"/>
      <c r="Y158" s="100"/>
      <c r="Z158" s="100"/>
      <c r="AA158" s="569"/>
    </row>
    <row r="159" spans="1:27" x14ac:dyDescent="0.3">
      <c r="A159" s="99"/>
      <c r="B159" s="100"/>
      <c r="C159" s="101"/>
      <c r="D159" s="100"/>
      <c r="E159" s="100"/>
      <c r="F159" s="100"/>
      <c r="G159" s="100"/>
      <c r="H159" s="100"/>
      <c r="I159" s="99"/>
      <c r="J159" s="100"/>
      <c r="K159" s="100"/>
      <c r="L159" s="100"/>
      <c r="M159" s="100"/>
      <c r="N159" s="100"/>
      <c r="O159" s="100"/>
      <c r="P159" s="104"/>
      <c r="Q159" s="100"/>
      <c r="R159" s="100"/>
      <c r="S159" s="100"/>
      <c r="T159" s="100"/>
      <c r="U159" s="100"/>
      <c r="V159" s="100"/>
      <c r="W159" s="100"/>
      <c r="X159" s="100"/>
      <c r="Y159" s="100"/>
      <c r="Z159" s="100"/>
      <c r="AA159" s="569"/>
    </row>
    <row r="160" spans="1:27" x14ac:dyDescent="0.3">
      <c r="A160" s="99"/>
      <c r="B160" s="100"/>
      <c r="C160" s="101"/>
      <c r="D160" s="100"/>
      <c r="E160" s="100"/>
      <c r="F160" s="100"/>
      <c r="G160" s="100"/>
      <c r="H160" s="100"/>
      <c r="I160" s="99"/>
      <c r="J160" s="100"/>
      <c r="K160" s="100"/>
      <c r="L160" s="100"/>
      <c r="M160" s="100"/>
      <c r="N160" s="100"/>
      <c r="O160" s="100"/>
      <c r="P160" s="104"/>
      <c r="Q160" s="100"/>
      <c r="R160" s="100"/>
      <c r="S160" s="100"/>
      <c r="T160" s="100"/>
      <c r="U160" s="100"/>
      <c r="V160" s="100"/>
      <c r="W160" s="100"/>
      <c r="X160" s="100"/>
      <c r="Y160" s="100"/>
      <c r="Z160" s="100"/>
      <c r="AA160" s="569"/>
    </row>
    <row r="161" spans="1:27" x14ac:dyDescent="0.3">
      <c r="A161" s="99"/>
      <c r="B161" s="100"/>
      <c r="C161" s="101"/>
      <c r="D161" s="100"/>
      <c r="E161" s="100"/>
      <c r="F161" s="100"/>
      <c r="G161" s="100"/>
      <c r="H161" s="100"/>
      <c r="I161" s="99"/>
      <c r="J161" s="100"/>
      <c r="K161" s="100"/>
      <c r="L161" s="100"/>
      <c r="M161" s="100"/>
      <c r="N161" s="100"/>
      <c r="O161" s="100"/>
      <c r="P161" s="104"/>
      <c r="Q161" s="100"/>
      <c r="R161" s="100"/>
      <c r="S161" s="100"/>
      <c r="T161" s="100"/>
      <c r="U161" s="100"/>
      <c r="V161" s="100"/>
      <c r="W161" s="100"/>
      <c r="X161" s="100"/>
      <c r="Y161" s="100"/>
      <c r="Z161" s="100"/>
      <c r="AA161" s="569"/>
    </row>
    <row r="162" spans="1:27" x14ac:dyDescent="0.3">
      <c r="A162" s="99"/>
      <c r="B162" s="100"/>
      <c r="C162" s="101"/>
      <c r="D162" s="100"/>
      <c r="E162" s="100"/>
      <c r="F162" s="100"/>
      <c r="G162" s="100"/>
      <c r="H162" s="100"/>
      <c r="I162" s="99"/>
      <c r="J162" s="100"/>
      <c r="K162" s="100"/>
      <c r="L162" s="100"/>
      <c r="M162" s="100"/>
      <c r="N162" s="100"/>
      <c r="O162" s="100"/>
      <c r="P162" s="104"/>
      <c r="Q162" s="100"/>
      <c r="R162" s="100"/>
      <c r="S162" s="100"/>
      <c r="T162" s="100"/>
      <c r="U162" s="100"/>
      <c r="V162" s="100"/>
      <c r="W162" s="100"/>
      <c r="X162" s="100"/>
      <c r="Y162" s="100"/>
      <c r="Z162" s="100"/>
      <c r="AA162" s="569"/>
    </row>
    <row r="163" spans="1:27" x14ac:dyDescent="0.3">
      <c r="A163" s="99"/>
      <c r="B163" s="100"/>
      <c r="C163" s="101"/>
      <c r="D163" s="100"/>
      <c r="E163" s="100"/>
      <c r="F163" s="100"/>
      <c r="G163" s="100"/>
      <c r="H163" s="100"/>
      <c r="I163" s="99"/>
      <c r="J163" s="100"/>
      <c r="K163" s="100"/>
      <c r="L163" s="100"/>
      <c r="M163" s="100"/>
      <c r="N163" s="100"/>
      <c r="O163" s="100"/>
      <c r="P163" s="104"/>
      <c r="Q163" s="100"/>
      <c r="R163" s="100"/>
      <c r="S163" s="100"/>
      <c r="T163" s="100"/>
      <c r="U163" s="100"/>
      <c r="V163" s="100"/>
      <c r="W163" s="100"/>
      <c r="X163" s="100"/>
      <c r="Y163" s="100"/>
      <c r="Z163" s="100"/>
      <c r="AA163" s="569"/>
    </row>
    <row r="164" spans="1:27" x14ac:dyDescent="0.3">
      <c r="A164" s="99"/>
      <c r="B164" s="100"/>
      <c r="C164" s="101"/>
      <c r="D164" s="100"/>
      <c r="E164" s="100"/>
      <c r="F164" s="100"/>
      <c r="G164" s="100"/>
      <c r="H164" s="100"/>
      <c r="I164" s="99"/>
      <c r="J164" s="100"/>
      <c r="K164" s="100"/>
      <c r="L164" s="100"/>
      <c r="M164" s="100"/>
      <c r="N164" s="100"/>
      <c r="O164" s="100"/>
      <c r="P164" s="104"/>
      <c r="Q164" s="100"/>
      <c r="R164" s="100"/>
      <c r="S164" s="100"/>
      <c r="T164" s="100"/>
      <c r="U164" s="100"/>
      <c r="V164" s="100"/>
      <c r="W164" s="100"/>
      <c r="X164" s="100"/>
      <c r="Y164" s="100"/>
      <c r="Z164" s="100"/>
      <c r="AA164" s="569"/>
    </row>
    <row r="165" spans="1:27" x14ac:dyDescent="0.3">
      <c r="A165" s="99"/>
      <c r="B165" s="100"/>
      <c r="C165" s="101"/>
      <c r="D165" s="100"/>
      <c r="E165" s="100"/>
      <c r="F165" s="100"/>
      <c r="G165" s="100"/>
      <c r="H165" s="100"/>
      <c r="I165" s="99"/>
      <c r="J165" s="100"/>
      <c r="K165" s="100"/>
      <c r="L165" s="100"/>
      <c r="M165" s="100"/>
      <c r="N165" s="100"/>
      <c r="O165" s="100"/>
      <c r="P165" s="104"/>
      <c r="Q165" s="100"/>
      <c r="R165" s="100"/>
      <c r="S165" s="100"/>
      <c r="T165" s="100"/>
      <c r="U165" s="100"/>
      <c r="V165" s="100"/>
      <c r="W165" s="100"/>
      <c r="X165" s="100"/>
      <c r="Y165" s="100"/>
      <c r="Z165" s="100"/>
      <c r="AA165" s="569"/>
    </row>
    <row r="166" spans="1:27" x14ac:dyDescent="0.3">
      <c r="A166" s="99"/>
      <c r="B166" s="100"/>
      <c r="C166" s="101"/>
      <c r="D166" s="100"/>
      <c r="E166" s="100"/>
      <c r="F166" s="100"/>
      <c r="G166" s="100"/>
      <c r="H166" s="100"/>
      <c r="I166" s="99"/>
      <c r="J166" s="100"/>
      <c r="K166" s="100"/>
      <c r="L166" s="100"/>
      <c r="M166" s="100"/>
      <c r="N166" s="100"/>
      <c r="O166" s="100"/>
      <c r="P166" s="104"/>
      <c r="Q166" s="100"/>
      <c r="R166" s="100"/>
      <c r="S166" s="100"/>
      <c r="T166" s="100"/>
      <c r="U166" s="100"/>
      <c r="V166" s="100"/>
      <c r="W166" s="100"/>
      <c r="X166" s="100"/>
      <c r="Y166" s="100"/>
      <c r="Z166" s="100"/>
      <c r="AA166" s="569"/>
    </row>
    <row r="167" spans="1:27" x14ac:dyDescent="0.3">
      <c r="A167" s="99"/>
      <c r="B167" s="100"/>
      <c r="C167" s="101"/>
      <c r="D167" s="100"/>
      <c r="E167" s="100"/>
      <c r="F167" s="100"/>
      <c r="G167" s="100"/>
      <c r="H167" s="100"/>
      <c r="I167" s="99"/>
      <c r="J167" s="100"/>
      <c r="K167" s="100"/>
      <c r="L167" s="100"/>
      <c r="M167" s="100"/>
      <c r="N167" s="100"/>
      <c r="O167" s="100"/>
      <c r="P167" s="104"/>
      <c r="Q167" s="100"/>
      <c r="R167" s="100"/>
      <c r="S167" s="100"/>
      <c r="T167" s="100"/>
      <c r="U167" s="100"/>
      <c r="V167" s="100"/>
      <c r="W167" s="100"/>
      <c r="X167" s="100"/>
      <c r="Y167" s="100"/>
      <c r="Z167" s="100"/>
      <c r="AA167" s="569"/>
    </row>
    <row r="168" spans="1:27" x14ac:dyDescent="0.3">
      <c r="A168" s="99"/>
      <c r="B168" s="100"/>
      <c r="C168" s="101"/>
      <c r="D168" s="100"/>
      <c r="E168" s="100"/>
      <c r="F168" s="100"/>
      <c r="G168" s="100"/>
      <c r="H168" s="100"/>
      <c r="I168" s="99"/>
      <c r="J168" s="100"/>
      <c r="K168" s="100"/>
      <c r="L168" s="100"/>
      <c r="M168" s="100"/>
      <c r="N168" s="100"/>
      <c r="O168" s="100"/>
      <c r="P168" s="104"/>
      <c r="Q168" s="100"/>
      <c r="R168" s="100"/>
      <c r="S168" s="100"/>
      <c r="T168" s="100"/>
      <c r="U168" s="100"/>
      <c r="V168" s="100"/>
      <c r="W168" s="100"/>
      <c r="X168" s="100"/>
      <c r="Y168" s="100"/>
      <c r="Z168" s="100"/>
      <c r="AA168" s="569"/>
    </row>
    <row r="169" spans="1:27" x14ac:dyDescent="0.3">
      <c r="A169" s="99"/>
      <c r="B169" s="100"/>
      <c r="C169" s="101"/>
      <c r="D169" s="100"/>
      <c r="E169" s="100"/>
      <c r="F169" s="100"/>
      <c r="G169" s="100"/>
      <c r="H169" s="100"/>
      <c r="I169" s="99"/>
      <c r="J169" s="100"/>
      <c r="K169" s="100"/>
      <c r="L169" s="100"/>
      <c r="M169" s="100"/>
      <c r="N169" s="100"/>
      <c r="O169" s="100"/>
      <c r="P169" s="104"/>
      <c r="Q169" s="100"/>
      <c r="R169" s="100"/>
      <c r="S169" s="100"/>
      <c r="T169" s="100"/>
      <c r="U169" s="100"/>
      <c r="V169" s="100"/>
      <c r="W169" s="100"/>
      <c r="X169" s="100"/>
      <c r="Y169" s="100"/>
      <c r="Z169" s="100"/>
      <c r="AA169" s="569"/>
    </row>
    <row r="170" spans="1:27" x14ac:dyDescent="0.3">
      <c r="A170" s="99"/>
      <c r="B170" s="100"/>
      <c r="C170" s="101"/>
      <c r="D170" s="100"/>
      <c r="E170" s="100"/>
      <c r="F170" s="100"/>
      <c r="G170" s="100"/>
      <c r="H170" s="100"/>
      <c r="I170" s="99"/>
      <c r="J170" s="100"/>
      <c r="K170" s="100"/>
      <c r="L170" s="100"/>
      <c r="M170" s="100"/>
      <c r="N170" s="100"/>
      <c r="O170" s="100"/>
      <c r="P170" s="104"/>
      <c r="Q170" s="100"/>
      <c r="R170" s="100"/>
      <c r="S170" s="100"/>
      <c r="T170" s="100"/>
      <c r="U170" s="100"/>
      <c r="V170" s="100"/>
      <c r="W170" s="100"/>
      <c r="X170" s="100"/>
      <c r="Y170" s="100"/>
      <c r="Z170" s="100"/>
      <c r="AA170" s="569"/>
    </row>
    <row r="171" spans="1:27" x14ac:dyDescent="0.3">
      <c r="A171" s="99"/>
      <c r="B171" s="100"/>
      <c r="C171" s="101"/>
      <c r="D171" s="100"/>
      <c r="E171" s="100"/>
      <c r="F171" s="100"/>
      <c r="G171" s="100"/>
      <c r="H171" s="100"/>
      <c r="I171" s="99"/>
      <c r="J171" s="100"/>
      <c r="K171" s="100"/>
      <c r="L171" s="100"/>
      <c r="M171" s="100"/>
      <c r="N171" s="100"/>
      <c r="O171" s="100"/>
      <c r="P171" s="104"/>
      <c r="Q171" s="100"/>
      <c r="R171" s="100"/>
      <c r="S171" s="100"/>
      <c r="T171" s="100"/>
      <c r="U171" s="100"/>
      <c r="V171" s="100"/>
      <c r="W171" s="100"/>
      <c r="X171" s="100"/>
      <c r="Y171" s="100"/>
      <c r="Z171" s="100"/>
      <c r="AA171" s="569"/>
    </row>
    <row r="172" spans="1:27" x14ac:dyDescent="0.3">
      <c r="A172" s="99"/>
      <c r="B172" s="100"/>
      <c r="C172" s="101"/>
      <c r="D172" s="100"/>
      <c r="E172" s="100"/>
      <c r="F172" s="100"/>
      <c r="G172" s="100"/>
      <c r="H172" s="100"/>
      <c r="I172" s="99"/>
      <c r="J172" s="100"/>
      <c r="K172" s="100"/>
      <c r="L172" s="100"/>
      <c r="M172" s="100"/>
      <c r="N172" s="100"/>
      <c r="O172" s="100"/>
      <c r="P172" s="104"/>
      <c r="Q172" s="100"/>
      <c r="R172" s="100"/>
      <c r="S172" s="100"/>
      <c r="T172" s="100"/>
      <c r="U172" s="100"/>
      <c r="V172" s="100"/>
      <c r="W172" s="100"/>
      <c r="X172" s="100"/>
      <c r="Y172" s="100"/>
      <c r="Z172" s="100"/>
      <c r="AA172" s="569"/>
    </row>
    <row r="173" spans="1:27" x14ac:dyDescent="0.3">
      <c r="A173" s="99"/>
      <c r="B173" s="100"/>
      <c r="C173" s="101"/>
      <c r="D173" s="100"/>
      <c r="E173" s="100"/>
      <c r="F173" s="100"/>
      <c r="G173" s="100"/>
      <c r="H173" s="100"/>
      <c r="I173" s="99"/>
      <c r="J173" s="100"/>
      <c r="K173" s="100"/>
      <c r="L173" s="100"/>
      <c r="M173" s="100"/>
      <c r="N173" s="100"/>
      <c r="O173" s="100"/>
      <c r="P173" s="104"/>
      <c r="Q173" s="100"/>
      <c r="R173" s="100"/>
      <c r="S173" s="100"/>
      <c r="T173" s="100"/>
      <c r="U173" s="100"/>
      <c r="V173" s="100"/>
      <c r="W173" s="100"/>
      <c r="X173" s="100"/>
      <c r="Y173" s="100"/>
      <c r="Z173" s="100"/>
      <c r="AA173" s="569"/>
    </row>
    <row r="174" spans="1:27" x14ac:dyDescent="0.3">
      <c r="A174" s="99"/>
      <c r="B174" s="100"/>
      <c r="C174" s="101"/>
      <c r="D174" s="100"/>
      <c r="E174" s="100"/>
      <c r="F174" s="100"/>
      <c r="G174" s="100"/>
      <c r="H174" s="100"/>
      <c r="I174" s="99"/>
      <c r="J174" s="100"/>
      <c r="K174" s="100"/>
      <c r="L174" s="100"/>
      <c r="M174" s="100"/>
      <c r="N174" s="100"/>
      <c r="O174" s="100"/>
      <c r="P174" s="104"/>
      <c r="Q174" s="100"/>
      <c r="R174" s="100"/>
      <c r="S174" s="100"/>
      <c r="T174" s="100"/>
      <c r="U174" s="100"/>
      <c r="V174" s="100"/>
      <c r="W174" s="100"/>
      <c r="X174" s="100"/>
      <c r="Y174" s="100"/>
      <c r="Z174" s="100"/>
      <c r="AA174" s="569"/>
    </row>
    <row r="175" spans="1:27" x14ac:dyDescent="0.3">
      <c r="A175" s="99"/>
      <c r="B175" s="100"/>
      <c r="C175" s="101"/>
      <c r="D175" s="100"/>
      <c r="E175" s="100"/>
      <c r="F175" s="100"/>
      <c r="G175" s="100"/>
      <c r="H175" s="100"/>
      <c r="I175" s="99"/>
      <c r="J175" s="100"/>
      <c r="K175" s="100"/>
      <c r="L175" s="100"/>
      <c r="M175" s="100"/>
      <c r="N175" s="100"/>
      <c r="O175" s="100"/>
      <c r="P175" s="104"/>
      <c r="Q175" s="100"/>
      <c r="R175" s="100"/>
      <c r="S175" s="100"/>
      <c r="T175" s="100"/>
      <c r="U175" s="100"/>
      <c r="V175" s="100"/>
      <c r="W175" s="100"/>
      <c r="X175" s="100"/>
      <c r="Y175" s="100"/>
      <c r="Z175" s="100"/>
      <c r="AA175" s="569"/>
    </row>
    <row r="176" spans="1:27" x14ac:dyDescent="0.3">
      <c r="A176" s="99"/>
      <c r="B176" s="100"/>
      <c r="C176" s="101"/>
      <c r="D176" s="100"/>
      <c r="E176" s="100"/>
      <c r="F176" s="100"/>
      <c r="G176" s="100"/>
      <c r="H176" s="100"/>
      <c r="I176" s="99"/>
      <c r="J176" s="100"/>
      <c r="K176" s="100"/>
      <c r="L176" s="100"/>
      <c r="M176" s="100"/>
      <c r="N176" s="100"/>
      <c r="O176" s="100"/>
      <c r="P176" s="104"/>
      <c r="Q176" s="100"/>
      <c r="R176" s="100"/>
      <c r="S176" s="100"/>
      <c r="T176" s="100"/>
      <c r="U176" s="100"/>
      <c r="V176" s="100"/>
      <c r="W176" s="100"/>
      <c r="X176" s="100"/>
      <c r="Y176" s="100"/>
      <c r="Z176" s="100"/>
      <c r="AA176" s="569"/>
    </row>
    <row r="177" spans="1:27" x14ac:dyDescent="0.3">
      <c r="A177" s="99"/>
      <c r="B177" s="100"/>
      <c r="C177" s="101"/>
      <c r="D177" s="100"/>
      <c r="E177" s="100"/>
      <c r="F177" s="100"/>
      <c r="G177" s="100"/>
      <c r="H177" s="100"/>
      <c r="I177" s="99"/>
      <c r="J177" s="100"/>
      <c r="K177" s="100"/>
      <c r="L177" s="100"/>
      <c r="M177" s="100"/>
      <c r="N177" s="100"/>
      <c r="O177" s="100"/>
      <c r="P177" s="104"/>
      <c r="Q177" s="100"/>
      <c r="R177" s="100"/>
      <c r="S177" s="100"/>
      <c r="T177" s="100"/>
      <c r="U177" s="100"/>
      <c r="V177" s="100"/>
      <c r="W177" s="100"/>
      <c r="X177" s="100"/>
      <c r="Y177" s="100"/>
      <c r="Z177" s="100"/>
      <c r="AA177" s="569"/>
    </row>
    <row r="178" spans="1:27" x14ac:dyDescent="0.3">
      <c r="A178" s="99"/>
      <c r="B178" s="100"/>
      <c r="C178" s="101"/>
      <c r="D178" s="100"/>
      <c r="E178" s="100"/>
      <c r="F178" s="100"/>
      <c r="G178" s="100"/>
      <c r="H178" s="100"/>
      <c r="I178" s="99"/>
      <c r="J178" s="100"/>
      <c r="K178" s="100"/>
      <c r="L178" s="100"/>
      <c r="M178" s="100"/>
      <c r="N178" s="100"/>
      <c r="O178" s="100"/>
      <c r="P178" s="104"/>
      <c r="Q178" s="100"/>
      <c r="R178" s="100"/>
      <c r="S178" s="100"/>
      <c r="T178" s="100"/>
      <c r="U178" s="100"/>
      <c r="V178" s="100"/>
      <c r="W178" s="100"/>
      <c r="X178" s="100"/>
      <c r="Y178" s="100"/>
      <c r="Z178" s="100"/>
      <c r="AA178" s="569"/>
    </row>
    <row r="179" spans="1:27" x14ac:dyDescent="0.3">
      <c r="A179" s="99"/>
      <c r="B179" s="100"/>
      <c r="C179" s="101"/>
      <c r="D179" s="100"/>
      <c r="E179" s="100"/>
      <c r="F179" s="100"/>
      <c r="G179" s="100"/>
      <c r="H179" s="100"/>
      <c r="I179" s="99"/>
      <c r="J179" s="100"/>
      <c r="K179" s="100"/>
      <c r="L179" s="100"/>
      <c r="M179" s="100"/>
      <c r="N179" s="100"/>
      <c r="O179" s="100"/>
      <c r="P179" s="104"/>
      <c r="Q179" s="100"/>
      <c r="R179" s="100"/>
      <c r="S179" s="100"/>
      <c r="T179" s="100"/>
      <c r="U179" s="100"/>
      <c r="V179" s="100"/>
      <c r="W179" s="100"/>
      <c r="X179" s="100"/>
      <c r="Y179" s="100"/>
      <c r="Z179" s="100"/>
      <c r="AA179" s="569"/>
    </row>
    <row r="180" spans="1:27" x14ac:dyDescent="0.3">
      <c r="A180" s="99"/>
      <c r="B180" s="100"/>
      <c r="C180" s="101"/>
      <c r="D180" s="100"/>
      <c r="E180" s="100"/>
      <c r="F180" s="100"/>
      <c r="G180" s="100"/>
      <c r="H180" s="100"/>
      <c r="I180" s="99"/>
      <c r="J180" s="100"/>
      <c r="K180" s="100"/>
      <c r="L180" s="100"/>
      <c r="M180" s="100"/>
      <c r="N180" s="100"/>
      <c r="O180" s="100"/>
      <c r="P180" s="104"/>
      <c r="Q180" s="100"/>
      <c r="R180" s="100"/>
      <c r="S180" s="100"/>
      <c r="T180" s="100"/>
      <c r="U180" s="100"/>
      <c r="V180" s="100"/>
      <c r="W180" s="100"/>
      <c r="X180" s="100"/>
      <c r="Y180" s="100"/>
      <c r="Z180" s="100"/>
      <c r="AA180" s="569"/>
    </row>
    <row r="181" spans="1:27" x14ac:dyDescent="0.3">
      <c r="A181" s="99"/>
      <c r="B181" s="100"/>
      <c r="C181" s="101"/>
      <c r="D181" s="100"/>
      <c r="E181" s="100"/>
      <c r="F181" s="100"/>
      <c r="G181" s="100"/>
      <c r="H181" s="100"/>
      <c r="I181" s="99"/>
      <c r="J181" s="100"/>
      <c r="K181" s="100"/>
      <c r="L181" s="100"/>
      <c r="M181" s="100"/>
      <c r="N181" s="100"/>
      <c r="O181" s="100"/>
      <c r="P181" s="104"/>
      <c r="Q181" s="100"/>
      <c r="R181" s="100"/>
      <c r="S181" s="100"/>
      <c r="T181" s="100"/>
      <c r="U181" s="100"/>
      <c r="V181" s="100"/>
      <c r="W181" s="100"/>
      <c r="X181" s="100"/>
      <c r="Y181" s="100"/>
      <c r="Z181" s="100"/>
      <c r="AA181" s="569"/>
    </row>
    <row r="182" spans="1:27" x14ac:dyDescent="0.3">
      <c r="A182" s="99"/>
      <c r="B182" s="100"/>
      <c r="C182" s="101"/>
      <c r="D182" s="100"/>
      <c r="E182" s="100"/>
      <c r="F182" s="100"/>
      <c r="G182" s="100"/>
      <c r="H182" s="100"/>
      <c r="I182" s="99"/>
      <c r="J182" s="100"/>
      <c r="K182" s="100"/>
      <c r="L182" s="100"/>
      <c r="M182" s="100"/>
      <c r="N182" s="100"/>
      <c r="O182" s="100"/>
      <c r="P182" s="104"/>
      <c r="Q182" s="100"/>
      <c r="R182" s="100"/>
      <c r="S182" s="100"/>
      <c r="T182" s="100"/>
      <c r="U182" s="100"/>
      <c r="V182" s="100"/>
      <c r="W182" s="100"/>
      <c r="X182" s="100"/>
      <c r="Y182" s="100"/>
      <c r="Z182" s="100"/>
      <c r="AA182" s="569"/>
    </row>
    <row r="183" spans="1:27" x14ac:dyDescent="0.3">
      <c r="A183" s="99"/>
      <c r="B183" s="100"/>
      <c r="C183" s="101"/>
      <c r="D183" s="100"/>
      <c r="E183" s="100"/>
      <c r="F183" s="100"/>
      <c r="G183" s="100"/>
      <c r="H183" s="100"/>
      <c r="I183" s="99"/>
      <c r="J183" s="100"/>
      <c r="K183" s="100"/>
      <c r="L183" s="100"/>
      <c r="M183" s="100"/>
      <c r="N183" s="100"/>
      <c r="O183" s="100"/>
      <c r="P183" s="104"/>
      <c r="Q183" s="100"/>
      <c r="R183" s="100"/>
      <c r="S183" s="100"/>
      <c r="T183" s="100"/>
      <c r="U183" s="100"/>
      <c r="V183" s="100"/>
      <c r="W183" s="100"/>
      <c r="X183" s="100"/>
      <c r="Y183" s="100"/>
      <c r="Z183" s="100"/>
      <c r="AA183" s="569"/>
    </row>
    <row r="184" spans="1:27" x14ac:dyDescent="0.3">
      <c r="A184" s="99"/>
      <c r="B184" s="100"/>
      <c r="C184" s="101"/>
      <c r="D184" s="100"/>
      <c r="E184" s="100"/>
      <c r="F184" s="100"/>
      <c r="G184" s="100"/>
      <c r="H184" s="100"/>
      <c r="I184" s="99"/>
      <c r="J184" s="100"/>
      <c r="K184" s="100"/>
      <c r="L184" s="100"/>
      <c r="M184" s="100"/>
      <c r="N184" s="100"/>
      <c r="O184" s="100"/>
      <c r="P184" s="104"/>
      <c r="Q184" s="100"/>
      <c r="R184" s="100"/>
      <c r="S184" s="100"/>
      <c r="T184" s="100"/>
      <c r="U184" s="100"/>
      <c r="V184" s="100"/>
      <c r="W184" s="100"/>
      <c r="X184" s="100"/>
      <c r="Y184" s="100"/>
      <c r="Z184" s="100"/>
      <c r="AA184" s="569"/>
    </row>
    <row r="185" spans="1:27" x14ac:dyDescent="0.3">
      <c r="A185" s="99"/>
      <c r="B185" s="100"/>
      <c r="C185" s="101"/>
      <c r="D185" s="100"/>
      <c r="E185" s="100"/>
      <c r="F185" s="100"/>
      <c r="G185" s="100"/>
      <c r="H185" s="100"/>
      <c r="I185" s="99"/>
      <c r="J185" s="100"/>
      <c r="K185" s="100"/>
      <c r="L185" s="100"/>
      <c r="M185" s="100"/>
      <c r="N185" s="100"/>
      <c r="O185" s="100"/>
      <c r="P185" s="104"/>
      <c r="Q185" s="100"/>
      <c r="R185" s="100"/>
      <c r="S185" s="100"/>
      <c r="T185" s="100"/>
      <c r="U185" s="100"/>
      <c r="V185" s="100"/>
      <c r="W185" s="100"/>
      <c r="X185" s="100"/>
      <c r="Y185" s="100"/>
      <c r="Z185" s="100"/>
      <c r="AA185" s="569"/>
    </row>
    <row r="186" spans="1:27" x14ac:dyDescent="0.3">
      <c r="A186" s="99"/>
      <c r="B186" s="100"/>
      <c r="C186" s="101"/>
      <c r="D186" s="100"/>
      <c r="E186" s="100"/>
      <c r="F186" s="100"/>
      <c r="G186" s="100"/>
      <c r="H186" s="100"/>
      <c r="I186" s="99"/>
      <c r="J186" s="100"/>
      <c r="K186" s="100"/>
      <c r="L186" s="100"/>
      <c r="M186" s="100"/>
      <c r="N186" s="100"/>
      <c r="O186" s="100"/>
      <c r="P186" s="104"/>
      <c r="Q186" s="100"/>
      <c r="R186" s="100"/>
      <c r="S186" s="100"/>
      <c r="T186" s="100"/>
      <c r="U186" s="100"/>
      <c r="V186" s="100"/>
      <c r="W186" s="100"/>
      <c r="X186" s="100"/>
      <c r="Y186" s="100"/>
      <c r="Z186" s="100"/>
      <c r="AA186" s="569"/>
    </row>
    <row r="187" spans="1:27" x14ac:dyDescent="0.3">
      <c r="A187" s="99"/>
      <c r="B187" s="100"/>
      <c r="C187" s="101"/>
      <c r="D187" s="100"/>
      <c r="E187" s="100"/>
      <c r="F187" s="100"/>
      <c r="G187" s="100"/>
      <c r="H187" s="100"/>
      <c r="I187" s="99"/>
      <c r="J187" s="100"/>
      <c r="K187" s="100"/>
      <c r="L187" s="100"/>
      <c r="M187" s="100"/>
      <c r="N187" s="100"/>
      <c r="O187" s="100"/>
      <c r="P187" s="104"/>
      <c r="Q187" s="100"/>
      <c r="R187" s="100"/>
      <c r="S187" s="100"/>
      <c r="T187" s="100"/>
      <c r="U187" s="100"/>
      <c r="V187" s="100"/>
      <c r="W187" s="100"/>
      <c r="X187" s="100"/>
      <c r="Y187" s="100"/>
      <c r="Z187" s="100"/>
      <c r="AA187" s="569"/>
    </row>
    <row r="188" spans="1:27" x14ac:dyDescent="0.3">
      <c r="A188" s="99"/>
      <c r="B188" s="100"/>
      <c r="C188" s="101"/>
      <c r="D188" s="100"/>
      <c r="E188" s="100"/>
      <c r="F188" s="100"/>
      <c r="G188" s="100"/>
      <c r="H188" s="100"/>
      <c r="I188" s="99"/>
      <c r="J188" s="100"/>
      <c r="K188" s="100"/>
      <c r="L188" s="100"/>
      <c r="M188" s="100"/>
      <c r="N188" s="100"/>
      <c r="O188" s="100"/>
      <c r="P188" s="104"/>
      <c r="Q188" s="100"/>
      <c r="R188" s="100"/>
      <c r="S188" s="100"/>
      <c r="T188" s="100"/>
      <c r="U188" s="100"/>
      <c r="V188" s="100"/>
      <c r="W188" s="100"/>
      <c r="X188" s="100"/>
      <c r="Y188" s="100"/>
      <c r="Z188" s="100"/>
      <c r="AA188" s="569"/>
    </row>
    <row r="189" spans="1:27" x14ac:dyDescent="0.3">
      <c r="A189" s="99"/>
      <c r="B189" s="100"/>
      <c r="C189" s="101"/>
      <c r="D189" s="100"/>
      <c r="E189" s="100"/>
      <c r="F189" s="100"/>
      <c r="G189" s="100"/>
      <c r="H189" s="100"/>
      <c r="I189" s="99"/>
      <c r="J189" s="100"/>
      <c r="K189" s="100"/>
      <c r="L189" s="100"/>
      <c r="M189" s="100"/>
      <c r="N189" s="100"/>
      <c r="O189" s="100"/>
      <c r="P189" s="104"/>
      <c r="Q189" s="100"/>
      <c r="R189" s="100"/>
      <c r="S189" s="100"/>
      <c r="T189" s="100"/>
      <c r="U189" s="100"/>
      <c r="V189" s="100"/>
      <c r="W189" s="100"/>
      <c r="X189" s="100"/>
      <c r="Y189" s="100"/>
      <c r="Z189" s="100"/>
      <c r="AA189" s="569"/>
    </row>
    <row r="190" spans="1:27" x14ac:dyDescent="0.3">
      <c r="A190" s="99"/>
      <c r="B190" s="100"/>
      <c r="C190" s="101"/>
      <c r="D190" s="100"/>
      <c r="E190" s="100"/>
      <c r="F190" s="100"/>
      <c r="G190" s="100"/>
      <c r="H190" s="100"/>
      <c r="I190" s="99"/>
      <c r="J190" s="100"/>
      <c r="K190" s="100"/>
      <c r="L190" s="100"/>
      <c r="M190" s="100"/>
      <c r="N190" s="100"/>
      <c r="O190" s="100"/>
      <c r="P190" s="104"/>
      <c r="Q190" s="100"/>
      <c r="R190" s="100"/>
      <c r="S190" s="100"/>
      <c r="T190" s="100"/>
      <c r="U190" s="100"/>
      <c r="V190" s="100"/>
      <c r="W190" s="100"/>
      <c r="X190" s="100"/>
      <c r="Y190" s="100"/>
      <c r="Z190" s="100"/>
      <c r="AA190" s="569"/>
    </row>
    <row r="191" spans="1:27" x14ac:dyDescent="0.3">
      <c r="A191" s="99"/>
      <c r="B191" s="100"/>
      <c r="C191" s="101"/>
      <c r="D191" s="100"/>
      <c r="E191" s="100"/>
      <c r="F191" s="100"/>
      <c r="G191" s="100"/>
      <c r="H191" s="100"/>
      <c r="I191" s="99"/>
      <c r="J191" s="100"/>
      <c r="K191" s="100"/>
      <c r="L191" s="100"/>
      <c r="M191" s="100"/>
      <c r="N191" s="100"/>
      <c r="O191" s="100"/>
      <c r="P191" s="104"/>
      <c r="Q191" s="100"/>
      <c r="R191" s="100"/>
      <c r="S191" s="100"/>
      <c r="T191" s="100"/>
      <c r="U191" s="100"/>
      <c r="V191" s="100"/>
      <c r="W191" s="100"/>
      <c r="X191" s="100"/>
      <c r="Y191" s="100"/>
      <c r="Z191" s="100"/>
      <c r="AA191" s="569"/>
    </row>
    <row r="192" spans="1:27" x14ac:dyDescent="0.3">
      <c r="A192" s="99"/>
      <c r="B192" s="100"/>
      <c r="C192" s="101"/>
      <c r="D192" s="100"/>
      <c r="E192" s="100"/>
      <c r="F192" s="100"/>
      <c r="G192" s="100"/>
      <c r="H192" s="100"/>
      <c r="I192" s="99"/>
      <c r="J192" s="100"/>
      <c r="K192" s="100"/>
      <c r="L192" s="100"/>
      <c r="M192" s="100"/>
      <c r="N192" s="100"/>
      <c r="O192" s="100"/>
      <c r="P192" s="104"/>
      <c r="Q192" s="100"/>
      <c r="R192" s="100"/>
      <c r="S192" s="100"/>
      <c r="T192" s="100"/>
      <c r="U192" s="100"/>
      <c r="V192" s="100"/>
      <c r="W192" s="100"/>
      <c r="X192" s="100"/>
      <c r="Y192" s="100"/>
      <c r="Z192" s="100"/>
      <c r="AA192" s="569"/>
    </row>
    <row r="193" spans="1:27" x14ac:dyDescent="0.3">
      <c r="A193" s="99"/>
      <c r="B193" s="100"/>
      <c r="C193" s="101"/>
      <c r="D193" s="100"/>
      <c r="E193" s="100"/>
      <c r="F193" s="100"/>
      <c r="G193" s="100"/>
      <c r="H193" s="100"/>
      <c r="I193" s="99"/>
      <c r="J193" s="100"/>
      <c r="K193" s="100"/>
      <c r="L193" s="100"/>
      <c r="M193" s="100"/>
      <c r="N193" s="100"/>
      <c r="O193" s="100"/>
      <c r="P193" s="104"/>
      <c r="Q193" s="100"/>
      <c r="R193" s="100"/>
      <c r="S193" s="100"/>
      <c r="T193" s="100"/>
      <c r="U193" s="100"/>
      <c r="V193" s="100"/>
      <c r="W193" s="100"/>
      <c r="X193" s="100"/>
      <c r="Y193" s="100"/>
      <c r="Z193" s="100"/>
      <c r="AA193" s="569"/>
    </row>
    <row r="194" spans="1:27" x14ac:dyDescent="0.3">
      <c r="A194" s="99"/>
      <c r="B194" s="100"/>
      <c r="C194" s="101"/>
      <c r="D194" s="100"/>
      <c r="E194" s="100"/>
      <c r="F194" s="100"/>
      <c r="G194" s="100"/>
      <c r="H194" s="100"/>
      <c r="I194" s="99"/>
      <c r="J194" s="100"/>
      <c r="K194" s="100"/>
      <c r="L194" s="100"/>
      <c r="M194" s="100"/>
      <c r="N194" s="100"/>
      <c r="O194" s="100"/>
      <c r="P194" s="104"/>
      <c r="Q194" s="100"/>
      <c r="R194" s="100"/>
      <c r="S194" s="100"/>
      <c r="T194" s="100"/>
      <c r="U194" s="100"/>
      <c r="V194" s="100"/>
      <c r="W194" s="100"/>
      <c r="X194" s="100"/>
      <c r="Y194" s="100"/>
      <c r="Z194" s="100"/>
      <c r="AA194" s="569"/>
    </row>
    <row r="195" spans="1:27" x14ac:dyDescent="0.3">
      <c r="A195" s="99"/>
      <c r="B195" s="100"/>
      <c r="C195" s="101"/>
      <c r="D195" s="100"/>
      <c r="E195" s="100"/>
      <c r="F195" s="100"/>
      <c r="G195" s="100"/>
      <c r="H195" s="100"/>
      <c r="I195" s="99"/>
      <c r="J195" s="100"/>
      <c r="K195" s="100"/>
      <c r="L195" s="100"/>
      <c r="M195" s="100"/>
      <c r="N195" s="100"/>
      <c r="O195" s="100"/>
      <c r="P195" s="104"/>
      <c r="Q195" s="100"/>
      <c r="R195" s="100"/>
      <c r="S195" s="100"/>
      <c r="T195" s="100"/>
      <c r="U195" s="100"/>
      <c r="V195" s="100"/>
      <c r="W195" s="100"/>
      <c r="X195" s="100"/>
      <c r="Y195" s="100"/>
      <c r="Z195" s="100"/>
      <c r="AA195" s="569"/>
    </row>
    <row r="196" spans="1:27" x14ac:dyDescent="0.3">
      <c r="A196" s="99"/>
      <c r="B196" s="100"/>
      <c r="C196" s="101"/>
      <c r="D196" s="100"/>
      <c r="E196" s="100"/>
      <c r="F196" s="100"/>
      <c r="G196" s="100"/>
      <c r="H196" s="100"/>
      <c r="I196" s="99"/>
      <c r="J196" s="100"/>
      <c r="K196" s="100"/>
      <c r="L196" s="100"/>
      <c r="M196" s="100"/>
      <c r="N196" s="100"/>
      <c r="O196" s="100"/>
      <c r="P196" s="104"/>
      <c r="Q196" s="100"/>
      <c r="R196" s="100"/>
      <c r="S196" s="100"/>
      <c r="T196" s="100"/>
      <c r="U196" s="100"/>
      <c r="V196" s="100"/>
      <c r="W196" s="100"/>
      <c r="X196" s="100"/>
      <c r="Y196" s="100"/>
      <c r="Z196" s="100"/>
      <c r="AA196" s="569"/>
    </row>
    <row r="197" spans="1:27" x14ac:dyDescent="0.3">
      <c r="A197" s="99"/>
      <c r="B197" s="100"/>
      <c r="C197" s="101"/>
      <c r="D197" s="100"/>
      <c r="E197" s="100"/>
      <c r="F197" s="100"/>
      <c r="G197" s="100"/>
      <c r="H197" s="100"/>
      <c r="I197" s="99"/>
      <c r="J197" s="100"/>
      <c r="K197" s="100"/>
      <c r="L197" s="100"/>
      <c r="M197" s="100"/>
      <c r="N197" s="100"/>
      <c r="O197" s="100"/>
      <c r="P197" s="104"/>
      <c r="Q197" s="100"/>
      <c r="R197" s="100"/>
      <c r="S197" s="100"/>
      <c r="T197" s="100"/>
      <c r="U197" s="100"/>
      <c r="V197" s="100"/>
      <c r="W197" s="100"/>
      <c r="X197" s="100"/>
      <c r="Y197" s="100"/>
      <c r="Z197" s="100"/>
      <c r="AA197" s="569"/>
    </row>
    <row r="198" spans="1:27" x14ac:dyDescent="0.3">
      <c r="A198" s="99"/>
      <c r="B198" s="100"/>
      <c r="C198" s="101"/>
      <c r="D198" s="100"/>
      <c r="E198" s="100"/>
      <c r="F198" s="100"/>
      <c r="G198" s="100"/>
      <c r="H198" s="100"/>
      <c r="I198" s="99"/>
      <c r="J198" s="100"/>
      <c r="K198" s="100"/>
      <c r="L198" s="100"/>
      <c r="M198" s="100"/>
      <c r="N198" s="100"/>
      <c r="O198" s="100"/>
      <c r="P198" s="104"/>
      <c r="Q198" s="100"/>
      <c r="R198" s="100"/>
      <c r="S198" s="100"/>
      <c r="T198" s="100"/>
      <c r="U198" s="100"/>
      <c r="V198" s="100"/>
      <c r="W198" s="100"/>
      <c r="X198" s="100"/>
      <c r="Y198" s="100"/>
      <c r="Z198" s="100"/>
      <c r="AA198" s="569"/>
    </row>
    <row r="199" spans="1:27" x14ac:dyDescent="0.3">
      <c r="A199" s="99"/>
      <c r="B199" s="100"/>
      <c r="C199" s="101"/>
      <c r="D199" s="100"/>
      <c r="E199" s="100"/>
      <c r="F199" s="100"/>
      <c r="G199" s="100"/>
      <c r="H199" s="100"/>
      <c r="I199" s="99"/>
      <c r="J199" s="100"/>
      <c r="K199" s="100"/>
      <c r="L199" s="100"/>
      <c r="M199" s="100"/>
      <c r="N199" s="100"/>
      <c r="O199" s="100"/>
      <c r="P199" s="104"/>
      <c r="Q199" s="100"/>
      <c r="R199" s="100"/>
      <c r="S199" s="100"/>
      <c r="T199" s="100"/>
      <c r="U199" s="100"/>
      <c r="V199" s="100"/>
      <c r="W199" s="100"/>
      <c r="X199" s="100"/>
      <c r="Y199" s="100"/>
      <c r="Z199" s="100"/>
      <c r="AA199" s="569"/>
    </row>
    <row r="200" spans="1:27" x14ac:dyDescent="0.3">
      <c r="A200" s="99"/>
      <c r="B200" s="100"/>
      <c r="C200" s="101"/>
      <c r="D200" s="100"/>
      <c r="E200" s="100"/>
      <c r="F200" s="100"/>
      <c r="G200" s="100"/>
      <c r="H200" s="100"/>
      <c r="I200" s="99"/>
      <c r="J200" s="100"/>
      <c r="K200" s="100"/>
      <c r="L200" s="100"/>
      <c r="M200" s="100"/>
      <c r="N200" s="100"/>
      <c r="O200" s="100"/>
      <c r="P200" s="104"/>
      <c r="Q200" s="100"/>
      <c r="R200" s="100"/>
      <c r="S200" s="100"/>
      <c r="T200" s="100"/>
      <c r="U200" s="100"/>
      <c r="V200" s="100"/>
      <c r="W200" s="100"/>
      <c r="X200" s="100"/>
      <c r="Y200" s="100"/>
      <c r="Z200" s="100"/>
      <c r="AA200" s="569"/>
    </row>
    <row r="201" spans="1:27" x14ac:dyDescent="0.3">
      <c r="A201" s="99"/>
      <c r="B201" s="100"/>
      <c r="C201" s="101"/>
      <c r="D201" s="100"/>
      <c r="E201" s="100"/>
      <c r="F201" s="100"/>
      <c r="G201" s="100"/>
      <c r="H201" s="100"/>
      <c r="I201" s="99"/>
      <c r="J201" s="100"/>
      <c r="K201" s="100"/>
      <c r="L201" s="100"/>
      <c r="M201" s="100"/>
      <c r="N201" s="100"/>
      <c r="O201" s="100"/>
      <c r="P201" s="104"/>
      <c r="Q201" s="100"/>
      <c r="R201" s="100"/>
      <c r="S201" s="100"/>
      <c r="T201" s="100"/>
      <c r="U201" s="100"/>
      <c r="V201" s="100"/>
      <c r="W201" s="100"/>
      <c r="X201" s="100"/>
      <c r="Y201" s="100"/>
      <c r="Z201" s="100"/>
      <c r="AA201" s="569"/>
    </row>
    <row r="202" spans="1:27" x14ac:dyDescent="0.3">
      <c r="A202" s="99"/>
      <c r="B202" s="100"/>
      <c r="C202" s="101"/>
      <c r="D202" s="100"/>
      <c r="E202" s="100"/>
      <c r="F202" s="100"/>
      <c r="G202" s="100"/>
      <c r="H202" s="100"/>
      <c r="I202" s="99"/>
      <c r="J202" s="100"/>
      <c r="K202" s="100"/>
      <c r="L202" s="100"/>
      <c r="M202" s="100"/>
      <c r="N202" s="100"/>
      <c r="O202" s="100"/>
      <c r="P202" s="104"/>
      <c r="Q202" s="100"/>
      <c r="R202" s="100"/>
      <c r="S202" s="100"/>
      <c r="T202" s="100"/>
      <c r="U202" s="100"/>
      <c r="V202" s="100"/>
      <c r="W202" s="100"/>
      <c r="X202" s="100"/>
      <c r="Y202" s="100"/>
      <c r="Z202" s="100"/>
      <c r="AA202" s="569"/>
    </row>
    <row r="203" spans="1:27" x14ac:dyDescent="0.3">
      <c r="A203" s="99"/>
      <c r="B203" s="100"/>
      <c r="C203" s="101"/>
      <c r="D203" s="100"/>
      <c r="E203" s="100"/>
      <c r="F203" s="100"/>
      <c r="G203" s="100"/>
      <c r="H203" s="100"/>
      <c r="I203" s="99"/>
      <c r="J203" s="100"/>
      <c r="K203" s="100"/>
      <c r="L203" s="100"/>
      <c r="M203" s="100"/>
      <c r="N203" s="100"/>
      <c r="O203" s="100"/>
      <c r="P203" s="104"/>
      <c r="Q203" s="100"/>
      <c r="R203" s="100"/>
      <c r="S203" s="100"/>
      <c r="T203" s="100"/>
      <c r="U203" s="100"/>
      <c r="V203" s="100"/>
      <c r="W203" s="100"/>
      <c r="X203" s="100"/>
      <c r="Y203" s="100"/>
      <c r="Z203" s="100"/>
      <c r="AA203" s="569"/>
    </row>
    <row r="204" spans="1:27" x14ac:dyDescent="0.3">
      <c r="A204" s="99"/>
      <c r="B204" s="100"/>
      <c r="C204" s="101"/>
      <c r="D204" s="100"/>
      <c r="E204" s="100"/>
      <c r="F204" s="100"/>
      <c r="G204" s="100"/>
      <c r="H204" s="100"/>
      <c r="I204" s="99"/>
      <c r="J204" s="100"/>
      <c r="K204" s="100"/>
      <c r="L204" s="100"/>
      <c r="M204" s="100"/>
      <c r="N204" s="100"/>
      <c r="O204" s="100"/>
      <c r="P204" s="104"/>
      <c r="Q204" s="100"/>
      <c r="R204" s="100"/>
      <c r="S204" s="100"/>
      <c r="T204" s="100"/>
      <c r="U204" s="100"/>
      <c r="V204" s="100"/>
      <c r="W204" s="100"/>
      <c r="X204" s="100"/>
      <c r="Y204" s="100"/>
      <c r="Z204" s="100"/>
      <c r="AA204" s="569"/>
    </row>
    <row r="205" spans="1:27" x14ac:dyDescent="0.3">
      <c r="A205" s="99"/>
      <c r="B205" s="100"/>
      <c r="C205" s="101"/>
      <c r="D205" s="100"/>
      <c r="E205" s="100"/>
      <c r="F205" s="100"/>
      <c r="G205" s="100"/>
      <c r="H205" s="100"/>
      <c r="I205" s="99"/>
      <c r="J205" s="100"/>
      <c r="K205" s="100"/>
      <c r="L205" s="100"/>
      <c r="M205" s="100"/>
      <c r="N205" s="100"/>
      <c r="O205" s="100"/>
      <c r="P205" s="104"/>
      <c r="Q205" s="100"/>
      <c r="R205" s="100"/>
      <c r="S205" s="100"/>
      <c r="T205" s="100"/>
      <c r="U205" s="100"/>
      <c r="V205" s="100"/>
      <c r="W205" s="100"/>
      <c r="X205" s="100"/>
      <c r="Y205" s="100"/>
      <c r="Z205" s="100"/>
      <c r="AA205" s="569"/>
    </row>
    <row r="206" spans="1:27" x14ac:dyDescent="0.3">
      <c r="A206" s="99"/>
      <c r="B206" s="100"/>
      <c r="C206" s="101"/>
      <c r="D206" s="100"/>
      <c r="E206" s="100"/>
      <c r="F206" s="100"/>
      <c r="G206" s="100"/>
      <c r="H206" s="100"/>
      <c r="I206" s="99"/>
      <c r="J206" s="100"/>
      <c r="K206" s="100"/>
      <c r="L206" s="100"/>
      <c r="M206" s="100"/>
      <c r="N206" s="100"/>
      <c r="O206" s="100"/>
      <c r="P206" s="104"/>
      <c r="Q206" s="100"/>
      <c r="R206" s="100"/>
      <c r="S206" s="100"/>
      <c r="T206" s="100"/>
      <c r="U206" s="100"/>
      <c r="V206" s="100"/>
      <c r="W206" s="100"/>
      <c r="X206" s="100"/>
      <c r="Y206" s="100"/>
      <c r="Z206" s="100"/>
      <c r="AA206" s="569"/>
    </row>
    <row r="207" spans="1:27" x14ac:dyDescent="0.3">
      <c r="A207" s="99"/>
      <c r="B207" s="100"/>
      <c r="C207" s="101"/>
      <c r="D207" s="100"/>
      <c r="E207" s="100"/>
      <c r="F207" s="100"/>
      <c r="G207" s="100"/>
      <c r="H207" s="100"/>
      <c r="I207" s="99"/>
      <c r="J207" s="100"/>
      <c r="K207" s="100"/>
      <c r="L207" s="100"/>
      <c r="M207" s="100"/>
      <c r="N207" s="100"/>
      <c r="O207" s="100"/>
      <c r="P207" s="104"/>
      <c r="Q207" s="100"/>
      <c r="R207" s="100"/>
      <c r="S207" s="100"/>
      <c r="T207" s="100"/>
      <c r="U207" s="100"/>
      <c r="V207" s="100"/>
      <c r="W207" s="100"/>
      <c r="X207" s="100"/>
      <c r="Y207" s="100"/>
      <c r="Z207" s="100"/>
      <c r="AA207" s="569"/>
    </row>
    <row r="208" spans="1:27" x14ac:dyDescent="0.3">
      <c r="A208" s="99"/>
      <c r="B208" s="100"/>
      <c r="C208" s="101"/>
      <c r="D208" s="100"/>
      <c r="E208" s="100"/>
      <c r="F208" s="100"/>
      <c r="G208" s="100"/>
      <c r="H208" s="100"/>
      <c r="I208" s="99"/>
      <c r="J208" s="100"/>
      <c r="K208" s="100"/>
      <c r="L208" s="100"/>
      <c r="M208" s="100"/>
      <c r="N208" s="100"/>
      <c r="O208" s="100"/>
      <c r="P208" s="104"/>
      <c r="Q208" s="100"/>
      <c r="R208" s="100"/>
      <c r="S208" s="100"/>
      <c r="T208" s="100"/>
      <c r="U208" s="100"/>
      <c r="V208" s="100"/>
      <c r="W208" s="100"/>
      <c r="X208" s="100"/>
      <c r="Y208" s="100"/>
      <c r="Z208" s="100"/>
      <c r="AA208" s="569"/>
    </row>
    <row r="209" spans="1:27" x14ac:dyDescent="0.3">
      <c r="A209" s="99"/>
      <c r="B209" s="100"/>
      <c r="C209" s="101"/>
      <c r="D209" s="100"/>
      <c r="E209" s="100"/>
      <c r="F209" s="100"/>
      <c r="G209" s="100"/>
      <c r="H209" s="100"/>
      <c r="I209" s="99"/>
      <c r="J209" s="100"/>
      <c r="K209" s="100"/>
      <c r="L209" s="100"/>
      <c r="M209" s="100"/>
      <c r="N209" s="100"/>
      <c r="O209" s="100"/>
      <c r="P209" s="104"/>
      <c r="Q209" s="100"/>
      <c r="R209" s="100"/>
      <c r="S209" s="100"/>
      <c r="T209" s="100"/>
      <c r="U209" s="100"/>
      <c r="V209" s="100"/>
      <c r="W209" s="100"/>
      <c r="X209" s="100"/>
      <c r="Y209" s="100"/>
      <c r="Z209" s="100"/>
      <c r="AA209" s="569"/>
    </row>
    <row r="210" spans="1:27" x14ac:dyDescent="0.3">
      <c r="A210" s="99"/>
      <c r="B210" s="100"/>
      <c r="C210" s="101"/>
      <c r="D210" s="100"/>
      <c r="E210" s="100"/>
      <c r="F210" s="100"/>
      <c r="G210" s="100"/>
      <c r="H210" s="100"/>
      <c r="I210" s="99"/>
      <c r="J210" s="100"/>
      <c r="K210" s="100"/>
      <c r="L210" s="100"/>
      <c r="M210" s="100"/>
      <c r="N210" s="100"/>
      <c r="O210" s="100"/>
      <c r="P210" s="104"/>
      <c r="Q210" s="100"/>
      <c r="R210" s="100"/>
      <c r="S210" s="100"/>
      <c r="T210" s="100"/>
      <c r="U210" s="100"/>
      <c r="V210" s="100"/>
      <c r="W210" s="100"/>
      <c r="X210" s="100"/>
      <c r="Y210" s="100"/>
      <c r="Z210" s="100"/>
      <c r="AA210" s="569"/>
    </row>
    <row r="211" spans="1:27" x14ac:dyDescent="0.3">
      <c r="A211" s="99"/>
      <c r="B211" s="100"/>
      <c r="C211" s="101"/>
      <c r="D211" s="100"/>
      <c r="E211" s="100"/>
      <c r="F211" s="100"/>
      <c r="G211" s="100"/>
      <c r="H211" s="100"/>
      <c r="I211" s="99"/>
      <c r="J211" s="100"/>
      <c r="K211" s="100"/>
      <c r="L211" s="100"/>
      <c r="M211" s="100"/>
      <c r="N211" s="100"/>
      <c r="O211" s="100"/>
      <c r="P211" s="104"/>
      <c r="Q211" s="100"/>
      <c r="R211" s="100"/>
      <c r="S211" s="100"/>
      <c r="T211" s="100"/>
      <c r="U211" s="100"/>
      <c r="V211" s="100"/>
      <c r="W211" s="100"/>
      <c r="X211" s="100"/>
      <c r="Y211" s="100"/>
      <c r="Z211" s="100"/>
      <c r="AA211" s="569"/>
    </row>
    <row r="212" spans="1:27" x14ac:dyDescent="0.3">
      <c r="A212" s="99"/>
      <c r="B212" s="100"/>
      <c r="C212" s="101"/>
      <c r="D212" s="100"/>
      <c r="E212" s="100"/>
      <c r="F212" s="100"/>
      <c r="G212" s="100"/>
      <c r="H212" s="100"/>
      <c r="I212" s="99"/>
      <c r="J212" s="100"/>
      <c r="K212" s="100"/>
      <c r="L212" s="100"/>
      <c r="M212" s="100"/>
      <c r="N212" s="100"/>
      <c r="O212" s="100"/>
      <c r="P212" s="104"/>
      <c r="Q212" s="100"/>
      <c r="R212" s="100"/>
      <c r="S212" s="100"/>
      <c r="T212" s="100"/>
      <c r="U212" s="100"/>
      <c r="V212" s="100"/>
      <c r="W212" s="100"/>
      <c r="X212" s="100"/>
      <c r="Y212" s="100"/>
      <c r="Z212" s="100"/>
      <c r="AA212" s="569"/>
    </row>
    <row r="213" spans="1:27" x14ac:dyDescent="0.3">
      <c r="A213" s="99"/>
      <c r="B213" s="100"/>
      <c r="C213" s="101"/>
      <c r="D213" s="100"/>
      <c r="E213" s="100"/>
      <c r="F213" s="100"/>
      <c r="G213" s="100"/>
      <c r="H213" s="100"/>
      <c r="I213" s="99"/>
      <c r="J213" s="100"/>
      <c r="K213" s="100"/>
      <c r="L213" s="100"/>
      <c r="M213" s="100"/>
      <c r="N213" s="100"/>
      <c r="O213" s="100"/>
      <c r="P213" s="104"/>
      <c r="Q213" s="100"/>
      <c r="R213" s="100"/>
      <c r="S213" s="100"/>
      <c r="T213" s="100"/>
      <c r="U213" s="100"/>
      <c r="V213" s="100"/>
      <c r="W213" s="100"/>
      <c r="X213" s="100"/>
      <c r="Y213" s="100"/>
      <c r="Z213" s="100"/>
      <c r="AA213" s="569"/>
    </row>
    <row r="214" spans="1:27" x14ac:dyDescent="0.3">
      <c r="A214" s="99"/>
      <c r="B214" s="100"/>
      <c r="C214" s="101"/>
      <c r="D214" s="100"/>
      <c r="E214" s="100"/>
      <c r="F214" s="100"/>
      <c r="G214" s="100"/>
      <c r="H214" s="100"/>
      <c r="I214" s="99"/>
      <c r="J214" s="100"/>
      <c r="K214" s="100"/>
      <c r="L214" s="100"/>
      <c r="M214" s="100"/>
      <c r="N214" s="100"/>
      <c r="O214" s="100"/>
      <c r="P214" s="104"/>
      <c r="Q214" s="100"/>
      <c r="R214" s="100"/>
      <c r="S214" s="100"/>
      <c r="T214" s="100"/>
      <c r="U214" s="100"/>
      <c r="V214" s="100"/>
      <c r="W214" s="100"/>
      <c r="X214" s="100"/>
      <c r="Y214" s="100"/>
      <c r="Z214" s="100"/>
      <c r="AA214" s="569"/>
    </row>
    <row r="215" spans="1:27" x14ac:dyDescent="0.3">
      <c r="A215" s="99"/>
      <c r="B215" s="100"/>
      <c r="C215" s="101"/>
      <c r="D215" s="100"/>
      <c r="E215" s="100"/>
      <c r="F215" s="100"/>
      <c r="G215" s="100"/>
      <c r="H215" s="100"/>
      <c r="I215" s="99"/>
      <c r="J215" s="100"/>
      <c r="K215" s="100"/>
      <c r="L215" s="100"/>
      <c r="M215" s="100"/>
      <c r="N215" s="100"/>
      <c r="O215" s="100"/>
      <c r="P215" s="104"/>
      <c r="Q215" s="100"/>
      <c r="R215" s="100"/>
      <c r="S215" s="100"/>
      <c r="T215" s="100"/>
      <c r="U215" s="100"/>
      <c r="V215" s="100"/>
      <c r="W215" s="100"/>
      <c r="X215" s="100"/>
      <c r="Y215" s="100"/>
      <c r="Z215" s="100"/>
      <c r="AA215" s="569"/>
    </row>
    <row r="216" spans="1:27" x14ac:dyDescent="0.3">
      <c r="A216" s="99"/>
      <c r="B216" s="100"/>
      <c r="C216" s="101"/>
      <c r="D216" s="100"/>
      <c r="E216" s="100"/>
      <c r="F216" s="100"/>
      <c r="G216" s="100"/>
      <c r="H216" s="100"/>
      <c r="I216" s="99"/>
      <c r="J216" s="100"/>
      <c r="K216" s="100"/>
      <c r="L216" s="100"/>
      <c r="M216" s="100"/>
      <c r="N216" s="100"/>
      <c r="O216" s="100"/>
      <c r="P216" s="104"/>
      <c r="Q216" s="100"/>
      <c r="R216" s="100"/>
      <c r="S216" s="100"/>
      <c r="T216" s="100"/>
      <c r="U216" s="100"/>
      <c r="V216" s="100"/>
      <c r="W216" s="100"/>
      <c r="X216" s="100"/>
      <c r="Y216" s="100"/>
      <c r="Z216" s="100"/>
      <c r="AA216" s="569"/>
    </row>
    <row r="217" spans="1:27" x14ac:dyDescent="0.3">
      <c r="A217" s="99"/>
      <c r="B217" s="100"/>
      <c r="C217" s="101"/>
      <c r="D217" s="100"/>
      <c r="E217" s="100"/>
      <c r="F217" s="100"/>
      <c r="G217" s="100"/>
      <c r="H217" s="100"/>
      <c r="I217" s="99"/>
      <c r="J217" s="100"/>
      <c r="K217" s="100"/>
      <c r="L217" s="100"/>
      <c r="M217" s="100"/>
      <c r="N217" s="100"/>
      <c r="O217" s="100"/>
      <c r="P217" s="104"/>
      <c r="Q217" s="100"/>
      <c r="R217" s="100"/>
      <c r="S217" s="100"/>
      <c r="T217" s="100"/>
      <c r="U217" s="100"/>
      <c r="V217" s="100"/>
      <c r="W217" s="100"/>
      <c r="X217" s="100"/>
      <c r="Y217" s="100"/>
      <c r="Z217" s="100"/>
      <c r="AA217" s="569"/>
    </row>
    <row r="218" spans="1:27" x14ac:dyDescent="0.3">
      <c r="A218" s="99"/>
      <c r="B218" s="100"/>
      <c r="C218" s="101"/>
      <c r="D218" s="100"/>
      <c r="E218" s="100"/>
      <c r="F218" s="100"/>
      <c r="G218" s="100"/>
      <c r="H218" s="100"/>
      <c r="I218" s="99"/>
      <c r="J218" s="100"/>
      <c r="K218" s="100"/>
      <c r="L218" s="100"/>
      <c r="M218" s="100"/>
      <c r="N218" s="100"/>
      <c r="O218" s="100"/>
      <c r="P218" s="104"/>
      <c r="Q218" s="100"/>
      <c r="R218" s="100"/>
      <c r="S218" s="100"/>
      <c r="T218" s="100"/>
      <c r="U218" s="100"/>
      <c r="V218" s="100"/>
      <c r="W218" s="100"/>
      <c r="X218" s="100"/>
      <c r="Y218" s="100"/>
      <c r="Z218" s="100"/>
      <c r="AA218" s="569"/>
    </row>
    <row r="219" spans="1:27" x14ac:dyDescent="0.3">
      <c r="A219" s="99"/>
      <c r="B219" s="100"/>
      <c r="C219" s="101"/>
      <c r="D219" s="100"/>
      <c r="E219" s="100"/>
      <c r="F219" s="100"/>
      <c r="G219" s="100"/>
      <c r="H219" s="100"/>
      <c r="I219" s="99"/>
      <c r="J219" s="100"/>
      <c r="K219" s="100"/>
      <c r="L219" s="100"/>
      <c r="M219" s="100"/>
      <c r="N219" s="100"/>
      <c r="O219" s="100"/>
      <c r="P219" s="104"/>
      <c r="Q219" s="100"/>
      <c r="R219" s="100"/>
      <c r="S219" s="100"/>
      <c r="T219" s="100"/>
      <c r="U219" s="100"/>
      <c r="V219" s="100"/>
      <c r="W219" s="100"/>
      <c r="X219" s="100"/>
      <c r="Y219" s="100"/>
      <c r="Z219" s="100"/>
      <c r="AA219" s="569"/>
    </row>
    <row r="220" spans="1:27" x14ac:dyDescent="0.3">
      <c r="A220" s="99"/>
      <c r="B220" s="100"/>
      <c r="C220" s="101"/>
      <c r="D220" s="100"/>
      <c r="E220" s="100"/>
      <c r="F220" s="100"/>
      <c r="G220" s="100"/>
      <c r="H220" s="100"/>
      <c r="I220" s="99"/>
      <c r="J220" s="100"/>
      <c r="K220" s="100"/>
      <c r="L220" s="100"/>
      <c r="M220" s="100"/>
      <c r="N220" s="100"/>
      <c r="O220" s="100"/>
      <c r="P220" s="104"/>
      <c r="Q220" s="100"/>
      <c r="R220" s="100"/>
      <c r="S220" s="100"/>
      <c r="T220" s="100"/>
      <c r="U220" s="100"/>
      <c r="V220" s="100"/>
      <c r="W220" s="100"/>
      <c r="X220" s="100"/>
      <c r="Y220" s="100"/>
      <c r="Z220" s="100"/>
      <c r="AA220" s="569"/>
    </row>
    <row r="221" spans="1:27" x14ac:dyDescent="0.3">
      <c r="A221" s="99"/>
      <c r="B221" s="100"/>
      <c r="C221" s="101"/>
      <c r="D221" s="100"/>
      <c r="E221" s="100"/>
      <c r="F221" s="100"/>
      <c r="G221" s="100"/>
      <c r="H221" s="100"/>
      <c r="I221" s="99"/>
      <c r="J221" s="100"/>
      <c r="K221" s="100"/>
      <c r="L221" s="100"/>
      <c r="M221" s="100"/>
      <c r="N221" s="100"/>
      <c r="O221" s="100"/>
      <c r="P221" s="104"/>
      <c r="Q221" s="100"/>
      <c r="R221" s="100"/>
      <c r="S221" s="100"/>
      <c r="T221" s="100"/>
      <c r="U221" s="100"/>
      <c r="V221" s="100"/>
      <c r="W221" s="100"/>
      <c r="X221" s="100"/>
      <c r="Y221" s="100"/>
      <c r="Z221" s="100"/>
      <c r="AA221" s="569"/>
    </row>
    <row r="222" spans="1:27" x14ac:dyDescent="0.3">
      <c r="A222" s="99"/>
      <c r="B222" s="100"/>
      <c r="C222" s="101"/>
      <c r="D222" s="100"/>
      <c r="E222" s="100"/>
      <c r="F222" s="100"/>
      <c r="G222" s="100"/>
      <c r="H222" s="100"/>
      <c r="I222" s="99"/>
      <c r="J222" s="100"/>
      <c r="K222" s="100"/>
      <c r="L222" s="100"/>
      <c r="M222" s="100"/>
      <c r="N222" s="100"/>
      <c r="O222" s="100"/>
      <c r="P222" s="104"/>
      <c r="Q222" s="100"/>
      <c r="R222" s="100"/>
      <c r="S222" s="100"/>
      <c r="T222" s="100"/>
      <c r="U222" s="100"/>
      <c r="V222" s="100"/>
      <c r="W222" s="100"/>
      <c r="X222" s="100"/>
      <c r="Y222" s="100"/>
      <c r="Z222" s="100"/>
      <c r="AA222" s="569"/>
    </row>
    <row r="223" spans="1:27" x14ac:dyDescent="0.3">
      <c r="A223" s="99"/>
      <c r="B223" s="100"/>
      <c r="C223" s="101"/>
      <c r="D223" s="100"/>
      <c r="E223" s="100"/>
      <c r="F223" s="100"/>
      <c r="G223" s="100"/>
      <c r="H223" s="100"/>
      <c r="I223" s="99"/>
      <c r="J223" s="100"/>
      <c r="K223" s="100"/>
      <c r="L223" s="100"/>
      <c r="M223" s="100"/>
      <c r="N223" s="100"/>
      <c r="O223" s="100"/>
      <c r="P223" s="104"/>
      <c r="Q223" s="100"/>
      <c r="R223" s="100"/>
      <c r="S223" s="100"/>
      <c r="T223" s="100"/>
      <c r="U223" s="100"/>
      <c r="V223" s="100"/>
      <c r="W223" s="100"/>
      <c r="X223" s="100"/>
      <c r="Y223" s="100"/>
      <c r="Z223" s="100"/>
      <c r="AA223" s="569"/>
    </row>
    <row r="224" spans="1:27" x14ac:dyDescent="0.3">
      <c r="A224" s="99"/>
      <c r="B224" s="100"/>
      <c r="C224" s="101"/>
      <c r="D224" s="100"/>
      <c r="E224" s="100"/>
      <c r="F224" s="100"/>
      <c r="G224" s="100"/>
      <c r="H224" s="100"/>
      <c r="I224" s="99"/>
      <c r="J224" s="100"/>
      <c r="K224" s="100"/>
      <c r="L224" s="100"/>
      <c r="M224" s="100"/>
      <c r="N224" s="100"/>
      <c r="O224" s="100"/>
      <c r="P224" s="104"/>
      <c r="Q224" s="100"/>
      <c r="R224" s="100"/>
      <c r="S224" s="100"/>
      <c r="T224" s="100"/>
      <c r="U224" s="100"/>
      <c r="V224" s="100"/>
      <c r="W224" s="100"/>
      <c r="X224" s="100"/>
      <c r="Y224" s="100"/>
      <c r="Z224" s="100"/>
      <c r="AA224" s="569"/>
    </row>
    <row r="225" spans="1:27" x14ac:dyDescent="0.3">
      <c r="A225" s="99"/>
      <c r="B225" s="100"/>
      <c r="C225" s="101"/>
      <c r="D225" s="100"/>
      <c r="E225" s="100"/>
      <c r="F225" s="100"/>
      <c r="G225" s="100"/>
      <c r="H225" s="100"/>
      <c r="I225" s="99"/>
      <c r="J225" s="100"/>
      <c r="K225" s="100"/>
      <c r="L225" s="100"/>
      <c r="M225" s="100"/>
      <c r="N225" s="100"/>
      <c r="O225" s="100"/>
      <c r="P225" s="104"/>
      <c r="Q225" s="100"/>
      <c r="R225" s="100"/>
      <c r="S225" s="100"/>
      <c r="T225" s="100"/>
      <c r="U225" s="100"/>
      <c r="V225" s="100"/>
      <c r="W225" s="100"/>
      <c r="X225" s="100"/>
      <c r="Y225" s="100"/>
      <c r="Z225" s="100"/>
      <c r="AA225" s="569"/>
    </row>
    <row r="226" spans="1:27" x14ac:dyDescent="0.3">
      <c r="A226" s="99"/>
      <c r="B226" s="100"/>
      <c r="C226" s="101"/>
      <c r="D226" s="100"/>
      <c r="E226" s="100"/>
      <c r="F226" s="100"/>
      <c r="G226" s="100"/>
      <c r="H226" s="100"/>
      <c r="I226" s="99"/>
      <c r="J226" s="100"/>
      <c r="K226" s="100"/>
      <c r="L226" s="100"/>
      <c r="M226" s="100"/>
      <c r="N226" s="100"/>
      <c r="O226" s="100"/>
      <c r="P226" s="104"/>
      <c r="Q226" s="100"/>
      <c r="R226" s="100"/>
      <c r="S226" s="100"/>
      <c r="T226" s="100"/>
      <c r="U226" s="100"/>
      <c r="V226" s="100"/>
      <c r="W226" s="100"/>
      <c r="X226" s="100"/>
      <c r="Y226" s="100"/>
      <c r="Z226" s="100"/>
      <c r="AA226" s="569"/>
    </row>
    <row r="227" spans="1:27" x14ac:dyDescent="0.3">
      <c r="A227" s="99"/>
      <c r="B227" s="100"/>
      <c r="C227" s="101"/>
      <c r="D227" s="100"/>
      <c r="E227" s="100"/>
      <c r="F227" s="100"/>
      <c r="G227" s="100"/>
      <c r="H227" s="100"/>
      <c r="I227" s="99"/>
      <c r="J227" s="100"/>
      <c r="K227" s="100"/>
      <c r="L227" s="100"/>
      <c r="M227" s="100"/>
      <c r="N227" s="100"/>
      <c r="O227" s="100"/>
      <c r="P227" s="104"/>
      <c r="Q227" s="100"/>
      <c r="R227" s="100"/>
      <c r="S227" s="100"/>
      <c r="T227" s="100"/>
      <c r="U227" s="100"/>
      <c r="V227" s="100"/>
      <c r="W227" s="100"/>
      <c r="X227" s="100"/>
      <c r="Y227" s="100"/>
      <c r="Z227" s="100"/>
      <c r="AA227" s="569"/>
    </row>
    <row r="228" spans="1:27" x14ac:dyDescent="0.3">
      <c r="A228" s="99"/>
      <c r="B228" s="100"/>
      <c r="C228" s="101"/>
      <c r="D228" s="100"/>
      <c r="E228" s="100"/>
      <c r="F228" s="100"/>
      <c r="G228" s="100"/>
      <c r="H228" s="100"/>
      <c r="I228" s="99"/>
      <c r="J228" s="100"/>
      <c r="K228" s="100"/>
      <c r="L228" s="100"/>
      <c r="M228" s="100"/>
      <c r="N228" s="100"/>
      <c r="O228" s="100"/>
      <c r="P228" s="104"/>
      <c r="Q228" s="100"/>
      <c r="R228" s="100"/>
      <c r="S228" s="100"/>
      <c r="T228" s="100"/>
      <c r="U228" s="100"/>
      <c r="V228" s="100"/>
      <c r="W228" s="100"/>
      <c r="X228" s="100"/>
      <c r="Y228" s="100"/>
      <c r="Z228" s="100"/>
      <c r="AA228" s="569"/>
    </row>
    <row r="229" spans="1:27" x14ac:dyDescent="0.3">
      <c r="A229" s="99"/>
      <c r="B229" s="100"/>
      <c r="C229" s="101"/>
      <c r="D229" s="100"/>
      <c r="E229" s="100"/>
      <c r="F229" s="100"/>
      <c r="G229" s="100"/>
      <c r="H229" s="100"/>
      <c r="I229" s="99"/>
      <c r="J229" s="100"/>
      <c r="K229" s="100"/>
      <c r="L229" s="100"/>
      <c r="M229" s="100"/>
      <c r="N229" s="100"/>
      <c r="O229" s="100"/>
      <c r="P229" s="104"/>
      <c r="Q229" s="100"/>
      <c r="R229" s="100"/>
      <c r="S229" s="100"/>
      <c r="T229" s="100"/>
      <c r="U229" s="100"/>
      <c r="V229" s="100"/>
      <c r="W229" s="100"/>
      <c r="X229" s="100"/>
      <c r="Y229" s="100"/>
      <c r="Z229" s="100"/>
      <c r="AA229" s="569"/>
    </row>
    <row r="230" spans="1:27" x14ac:dyDescent="0.3">
      <c r="A230" s="99"/>
      <c r="B230" s="100"/>
      <c r="C230" s="101"/>
      <c r="D230" s="100"/>
      <c r="E230" s="100"/>
      <c r="F230" s="100"/>
      <c r="G230" s="100"/>
      <c r="H230" s="100"/>
      <c r="I230" s="99"/>
      <c r="J230" s="100"/>
      <c r="K230" s="100"/>
      <c r="L230" s="100"/>
      <c r="M230" s="100"/>
      <c r="N230" s="100"/>
      <c r="O230" s="100"/>
      <c r="P230" s="104"/>
      <c r="Q230" s="100"/>
      <c r="R230" s="100"/>
      <c r="S230" s="100"/>
      <c r="T230" s="100"/>
      <c r="U230" s="100"/>
      <c r="V230" s="100"/>
      <c r="W230" s="100"/>
      <c r="X230" s="100"/>
      <c r="Y230" s="100"/>
      <c r="Z230" s="100"/>
      <c r="AA230" s="569"/>
    </row>
    <row r="231" spans="1:27" x14ac:dyDescent="0.3">
      <c r="A231" s="99"/>
      <c r="B231" s="100"/>
      <c r="C231" s="101"/>
      <c r="D231" s="100"/>
      <c r="E231" s="100"/>
      <c r="F231" s="100"/>
      <c r="G231" s="100"/>
      <c r="H231" s="100"/>
      <c r="I231" s="99"/>
      <c r="J231" s="100"/>
      <c r="K231" s="100"/>
      <c r="L231" s="100"/>
      <c r="M231" s="100"/>
      <c r="N231" s="100"/>
      <c r="O231" s="100"/>
      <c r="P231" s="104"/>
      <c r="Q231" s="100"/>
      <c r="R231" s="100"/>
      <c r="S231" s="100"/>
      <c r="T231" s="100"/>
      <c r="U231" s="100"/>
      <c r="V231" s="100"/>
      <c r="W231" s="100"/>
      <c r="X231" s="100"/>
      <c r="Y231" s="100"/>
      <c r="Z231" s="100"/>
      <c r="AA231" s="569"/>
    </row>
    <row r="232" spans="1:27" x14ac:dyDescent="0.3">
      <c r="A232" s="99"/>
      <c r="B232" s="100"/>
      <c r="C232" s="101"/>
      <c r="D232" s="100"/>
      <c r="E232" s="100"/>
      <c r="F232" s="100"/>
      <c r="G232" s="100"/>
      <c r="H232" s="100"/>
      <c r="I232" s="99"/>
      <c r="J232" s="100"/>
      <c r="K232" s="100"/>
      <c r="L232" s="100"/>
      <c r="M232" s="100"/>
      <c r="N232" s="100"/>
      <c r="O232" s="100"/>
      <c r="P232" s="104"/>
      <c r="Q232" s="100"/>
      <c r="R232" s="100"/>
      <c r="S232" s="100"/>
      <c r="T232" s="100"/>
      <c r="U232" s="100"/>
      <c r="V232" s="100"/>
      <c r="W232" s="100"/>
      <c r="X232" s="100"/>
      <c r="Y232" s="100"/>
      <c r="Z232" s="100"/>
      <c r="AA232" s="569"/>
    </row>
    <row r="233" spans="1:27" x14ac:dyDescent="0.3">
      <c r="A233" s="99"/>
      <c r="B233" s="100"/>
      <c r="C233" s="101"/>
      <c r="D233" s="100"/>
      <c r="E233" s="100"/>
      <c r="F233" s="100"/>
      <c r="G233" s="100"/>
      <c r="H233" s="100"/>
      <c r="I233" s="99"/>
      <c r="J233" s="100"/>
      <c r="K233" s="100"/>
      <c r="L233" s="100"/>
      <c r="M233" s="100"/>
      <c r="N233" s="100"/>
      <c r="O233" s="100"/>
      <c r="P233" s="104"/>
      <c r="Q233" s="100"/>
      <c r="R233" s="100"/>
      <c r="S233" s="100"/>
      <c r="T233" s="100"/>
      <c r="U233" s="100"/>
      <c r="V233" s="100"/>
      <c r="W233" s="100"/>
      <c r="X233" s="100"/>
      <c r="Y233" s="100"/>
      <c r="Z233" s="100"/>
      <c r="AA233" s="569"/>
    </row>
    <row r="234" spans="1:27" x14ac:dyDescent="0.3">
      <c r="A234" s="99"/>
      <c r="B234" s="100"/>
      <c r="C234" s="101"/>
      <c r="D234" s="100"/>
      <c r="E234" s="100"/>
      <c r="F234" s="100"/>
      <c r="G234" s="100"/>
      <c r="H234" s="100"/>
      <c r="I234" s="99"/>
      <c r="J234" s="100"/>
      <c r="K234" s="100"/>
      <c r="L234" s="100"/>
      <c r="M234" s="100"/>
      <c r="N234" s="100"/>
      <c r="O234" s="100"/>
      <c r="P234" s="104"/>
      <c r="Q234" s="100"/>
      <c r="R234" s="100"/>
      <c r="S234" s="100"/>
      <c r="T234" s="100"/>
      <c r="U234" s="100"/>
      <c r="V234" s="100"/>
      <c r="W234" s="100"/>
      <c r="X234" s="100"/>
      <c r="Y234" s="100"/>
      <c r="Z234" s="100"/>
      <c r="AA234" s="569"/>
    </row>
    <row r="235" spans="1:27" x14ac:dyDescent="0.3">
      <c r="A235" s="99"/>
      <c r="B235" s="100"/>
      <c r="C235" s="101"/>
      <c r="D235" s="100"/>
      <c r="E235" s="100"/>
      <c r="F235" s="100"/>
      <c r="G235" s="100"/>
      <c r="H235" s="100"/>
      <c r="I235" s="99"/>
      <c r="J235" s="100"/>
      <c r="K235" s="100"/>
      <c r="L235" s="100"/>
      <c r="M235" s="100"/>
      <c r="N235" s="100"/>
      <c r="O235" s="100"/>
      <c r="P235" s="104"/>
      <c r="Q235" s="100"/>
      <c r="R235" s="100"/>
      <c r="S235" s="100"/>
      <c r="T235" s="100"/>
      <c r="U235" s="100"/>
      <c r="V235" s="100"/>
      <c r="W235" s="100"/>
      <c r="X235" s="100"/>
      <c r="Y235" s="100"/>
      <c r="Z235" s="100"/>
      <c r="AA235" s="569"/>
    </row>
    <row r="236" spans="1:27" x14ac:dyDescent="0.3">
      <c r="A236" s="99"/>
      <c r="B236" s="100"/>
      <c r="C236" s="101"/>
      <c r="D236" s="100"/>
      <c r="E236" s="100"/>
      <c r="F236" s="100"/>
      <c r="G236" s="100"/>
      <c r="H236" s="100"/>
      <c r="I236" s="99"/>
      <c r="J236" s="100"/>
      <c r="K236" s="100"/>
      <c r="L236" s="100"/>
      <c r="M236" s="100"/>
      <c r="N236" s="100"/>
      <c r="O236" s="100"/>
      <c r="P236" s="104"/>
      <c r="Q236" s="100"/>
      <c r="R236" s="100"/>
      <c r="S236" s="100"/>
      <c r="T236" s="100"/>
      <c r="U236" s="100"/>
      <c r="V236" s="100"/>
      <c r="W236" s="100"/>
      <c r="X236" s="100"/>
      <c r="Y236" s="100"/>
      <c r="Z236" s="100"/>
      <c r="AA236" s="569"/>
    </row>
    <row r="237" spans="1:27" x14ac:dyDescent="0.3">
      <c r="A237" s="99"/>
      <c r="B237" s="100"/>
      <c r="C237" s="101"/>
      <c r="D237" s="100"/>
      <c r="E237" s="100"/>
      <c r="F237" s="100"/>
      <c r="G237" s="100"/>
      <c r="H237" s="100"/>
      <c r="I237" s="99"/>
      <c r="J237" s="100"/>
      <c r="K237" s="100"/>
      <c r="L237" s="100"/>
      <c r="M237" s="100"/>
      <c r="N237" s="100"/>
      <c r="O237" s="100"/>
      <c r="P237" s="104"/>
      <c r="Q237" s="100"/>
      <c r="R237" s="100"/>
      <c r="S237" s="100"/>
      <c r="T237" s="100"/>
      <c r="U237" s="100"/>
      <c r="V237" s="100"/>
      <c r="W237" s="100"/>
      <c r="X237" s="100"/>
      <c r="Y237" s="100"/>
      <c r="Z237" s="100"/>
      <c r="AA237" s="569"/>
    </row>
    <row r="238" spans="1:27" x14ac:dyDescent="0.3">
      <c r="A238" s="99"/>
      <c r="B238" s="100"/>
      <c r="C238" s="101"/>
      <c r="D238" s="100"/>
      <c r="E238" s="100"/>
      <c r="F238" s="100"/>
      <c r="G238" s="100"/>
      <c r="H238" s="100"/>
      <c r="I238" s="99"/>
      <c r="J238" s="100"/>
      <c r="K238" s="100"/>
      <c r="L238" s="100"/>
      <c r="M238" s="100"/>
      <c r="N238" s="100"/>
      <c r="O238" s="100"/>
      <c r="P238" s="104"/>
      <c r="Q238" s="100"/>
      <c r="R238" s="100"/>
      <c r="S238" s="100"/>
      <c r="T238" s="100"/>
      <c r="U238" s="100"/>
      <c r="V238" s="100"/>
      <c r="W238" s="100"/>
      <c r="X238" s="100"/>
      <c r="Y238" s="100"/>
      <c r="Z238" s="100"/>
      <c r="AA238" s="569"/>
    </row>
    <row r="239" spans="1:27" x14ac:dyDescent="0.3">
      <c r="A239" s="99"/>
      <c r="B239" s="100"/>
      <c r="C239" s="101"/>
      <c r="D239" s="100"/>
      <c r="E239" s="100"/>
      <c r="F239" s="100"/>
      <c r="G239" s="100"/>
      <c r="H239" s="100"/>
      <c r="I239" s="99"/>
      <c r="J239" s="100"/>
      <c r="K239" s="100"/>
      <c r="L239" s="100"/>
      <c r="M239" s="100"/>
      <c r="N239" s="100"/>
      <c r="O239" s="100"/>
      <c r="P239" s="104"/>
      <c r="Q239" s="100"/>
      <c r="R239" s="100"/>
      <c r="S239" s="100"/>
      <c r="T239" s="100"/>
      <c r="U239" s="100"/>
      <c r="V239" s="100"/>
      <c r="W239" s="100"/>
      <c r="X239" s="100"/>
      <c r="Y239" s="100"/>
      <c r="Z239" s="100"/>
      <c r="AA239" s="569"/>
    </row>
    <row r="240" spans="1:27" x14ac:dyDescent="0.3">
      <c r="A240" s="99"/>
      <c r="B240" s="100"/>
      <c r="C240" s="101"/>
      <c r="D240" s="100"/>
      <c r="E240" s="100"/>
      <c r="F240" s="100"/>
      <c r="G240" s="100"/>
      <c r="H240" s="100"/>
      <c r="I240" s="99"/>
      <c r="J240" s="100"/>
      <c r="K240" s="100"/>
      <c r="L240" s="100"/>
      <c r="M240" s="100"/>
      <c r="N240" s="100"/>
      <c r="O240" s="100"/>
      <c r="P240" s="104"/>
      <c r="Q240" s="100"/>
      <c r="R240" s="100"/>
      <c r="S240" s="100"/>
      <c r="T240" s="100"/>
      <c r="U240" s="100"/>
      <c r="V240" s="100"/>
      <c r="W240" s="100"/>
      <c r="X240" s="100"/>
      <c r="Y240" s="100"/>
      <c r="Z240" s="100"/>
      <c r="AA240" s="569"/>
    </row>
    <row r="241" spans="1:27" x14ac:dyDescent="0.3">
      <c r="A241" s="99"/>
      <c r="B241" s="100"/>
      <c r="C241" s="101"/>
      <c r="D241" s="100"/>
      <c r="E241" s="100"/>
      <c r="F241" s="100"/>
      <c r="G241" s="100"/>
      <c r="H241" s="100"/>
      <c r="I241" s="99"/>
      <c r="J241" s="100"/>
      <c r="K241" s="100"/>
      <c r="L241" s="100"/>
      <c r="M241" s="100"/>
      <c r="N241" s="100"/>
      <c r="O241" s="100"/>
      <c r="P241" s="104"/>
      <c r="Q241" s="100"/>
      <c r="R241" s="100"/>
      <c r="S241" s="100"/>
      <c r="T241" s="100"/>
      <c r="U241" s="100"/>
      <c r="V241" s="100"/>
      <c r="W241" s="100"/>
      <c r="X241" s="100"/>
      <c r="Y241" s="100"/>
      <c r="Z241" s="100"/>
      <c r="AA241" s="569"/>
    </row>
    <row r="242" spans="1:27" x14ac:dyDescent="0.3">
      <c r="A242" s="99"/>
      <c r="B242" s="100"/>
      <c r="C242" s="101"/>
      <c r="D242" s="100"/>
      <c r="E242" s="100"/>
      <c r="F242" s="100"/>
      <c r="G242" s="100"/>
      <c r="H242" s="100"/>
      <c r="I242" s="99"/>
      <c r="J242" s="100"/>
      <c r="K242" s="100"/>
      <c r="L242" s="100"/>
      <c r="M242" s="100"/>
      <c r="N242" s="100"/>
      <c r="O242" s="100"/>
      <c r="P242" s="104"/>
      <c r="Q242" s="100"/>
      <c r="R242" s="100"/>
      <c r="S242" s="100"/>
      <c r="T242" s="100"/>
      <c r="U242" s="100"/>
      <c r="V242" s="100"/>
      <c r="W242" s="100"/>
      <c r="X242" s="100"/>
      <c r="Y242" s="100"/>
      <c r="Z242" s="100"/>
      <c r="AA242" s="569"/>
    </row>
    <row r="243" spans="1:27" x14ac:dyDescent="0.3">
      <c r="A243" s="99"/>
      <c r="B243" s="100"/>
      <c r="C243" s="101"/>
      <c r="D243" s="100"/>
      <c r="E243" s="100"/>
      <c r="F243" s="100"/>
      <c r="G243" s="100"/>
      <c r="H243" s="100"/>
      <c r="I243" s="99"/>
      <c r="J243" s="100"/>
      <c r="K243" s="100"/>
      <c r="L243" s="100"/>
      <c r="M243" s="100"/>
      <c r="N243" s="100"/>
      <c r="O243" s="100"/>
      <c r="P243" s="104"/>
      <c r="Q243" s="100"/>
      <c r="R243" s="100"/>
      <c r="S243" s="100"/>
      <c r="T243" s="100"/>
      <c r="U243" s="100"/>
      <c r="V243" s="100"/>
      <c r="W243" s="100"/>
      <c r="X243" s="100"/>
      <c r="Y243" s="100"/>
      <c r="Z243" s="100"/>
      <c r="AA243" s="569"/>
    </row>
    <row r="244" spans="1:27" x14ac:dyDescent="0.3">
      <c r="A244" s="99"/>
      <c r="B244" s="100"/>
      <c r="C244" s="101"/>
      <c r="D244" s="100"/>
      <c r="E244" s="100"/>
      <c r="F244" s="100"/>
      <c r="G244" s="100"/>
      <c r="H244" s="100"/>
      <c r="I244" s="99"/>
      <c r="J244" s="100"/>
      <c r="K244" s="100"/>
      <c r="L244" s="100"/>
      <c r="M244" s="100"/>
      <c r="N244" s="100"/>
      <c r="O244" s="100"/>
      <c r="P244" s="104"/>
      <c r="Q244" s="100"/>
      <c r="R244" s="100"/>
      <c r="S244" s="100"/>
      <c r="T244" s="100"/>
      <c r="U244" s="100"/>
      <c r="V244" s="100"/>
      <c r="W244" s="100"/>
      <c r="X244" s="100"/>
      <c r="Y244" s="100"/>
      <c r="Z244" s="100"/>
      <c r="AA244" s="569"/>
    </row>
    <row r="245" spans="1:27" x14ac:dyDescent="0.3">
      <c r="A245" s="99"/>
      <c r="B245" s="100"/>
      <c r="C245" s="101"/>
      <c r="D245" s="100"/>
      <c r="E245" s="100"/>
      <c r="F245" s="100"/>
      <c r="G245" s="100"/>
      <c r="H245" s="100"/>
      <c r="I245" s="99"/>
      <c r="J245" s="100"/>
      <c r="K245" s="100"/>
      <c r="L245" s="100"/>
      <c r="M245" s="100"/>
      <c r="N245" s="100"/>
      <c r="O245" s="100"/>
      <c r="P245" s="104"/>
      <c r="Q245" s="100"/>
      <c r="R245" s="100"/>
      <c r="S245" s="100"/>
      <c r="T245" s="100"/>
      <c r="U245" s="100"/>
      <c r="V245" s="100"/>
      <c r="W245" s="100"/>
      <c r="X245" s="100"/>
      <c r="Y245" s="100"/>
      <c r="Z245" s="100"/>
      <c r="AA245" s="569"/>
    </row>
    <row r="246" spans="1:27" x14ac:dyDescent="0.3">
      <c r="A246" s="99"/>
      <c r="B246" s="100"/>
      <c r="C246" s="101"/>
      <c r="D246" s="100"/>
      <c r="E246" s="100"/>
      <c r="F246" s="100"/>
      <c r="G246" s="100"/>
      <c r="H246" s="100"/>
      <c r="I246" s="99"/>
      <c r="J246" s="100"/>
      <c r="K246" s="100"/>
      <c r="L246" s="100"/>
      <c r="M246" s="100"/>
      <c r="N246" s="100"/>
      <c r="O246" s="100"/>
      <c r="P246" s="104"/>
      <c r="Q246" s="100"/>
      <c r="R246" s="100"/>
      <c r="S246" s="100"/>
      <c r="T246" s="100"/>
      <c r="U246" s="100"/>
      <c r="V246" s="100"/>
      <c r="W246" s="100"/>
      <c r="X246" s="100"/>
      <c r="Y246" s="100"/>
      <c r="Z246" s="100"/>
      <c r="AA246" s="569"/>
    </row>
    <row r="247" spans="1:27" x14ac:dyDescent="0.3">
      <c r="A247" s="99"/>
      <c r="B247" s="100"/>
      <c r="C247" s="101"/>
      <c r="D247" s="100"/>
      <c r="E247" s="100"/>
      <c r="F247" s="100"/>
      <c r="G247" s="100"/>
      <c r="H247" s="100"/>
      <c r="I247" s="99"/>
      <c r="J247" s="100"/>
      <c r="K247" s="100"/>
      <c r="L247" s="100"/>
      <c r="M247" s="100"/>
      <c r="N247" s="100"/>
      <c r="O247" s="100"/>
      <c r="P247" s="104"/>
      <c r="Q247" s="100"/>
      <c r="R247" s="100"/>
      <c r="S247" s="100"/>
      <c r="T247" s="100"/>
      <c r="U247" s="100"/>
      <c r="V247" s="100"/>
      <c r="W247" s="100"/>
      <c r="X247" s="100"/>
      <c r="Y247" s="100"/>
      <c r="Z247" s="100"/>
      <c r="AA247" s="569"/>
    </row>
    <row r="248" spans="1:27" x14ac:dyDescent="0.3">
      <c r="A248" s="99"/>
      <c r="B248" s="100"/>
      <c r="C248" s="101"/>
      <c r="D248" s="100"/>
      <c r="E248" s="100"/>
      <c r="F248" s="100"/>
      <c r="G248" s="100"/>
      <c r="H248" s="100"/>
      <c r="I248" s="99"/>
      <c r="J248" s="100"/>
      <c r="K248" s="100"/>
      <c r="L248" s="100"/>
      <c r="M248" s="100"/>
      <c r="N248" s="100"/>
      <c r="O248" s="100"/>
      <c r="P248" s="104"/>
      <c r="Q248" s="100"/>
      <c r="R248" s="100"/>
      <c r="S248" s="100"/>
      <c r="T248" s="100"/>
      <c r="U248" s="100"/>
      <c r="V248" s="100"/>
      <c r="W248" s="100"/>
      <c r="X248" s="100"/>
      <c r="Y248" s="100"/>
      <c r="Z248" s="100"/>
      <c r="AA248" s="569"/>
    </row>
    <row r="249" spans="1:27" x14ac:dyDescent="0.3">
      <c r="A249" s="99"/>
      <c r="B249" s="100"/>
      <c r="C249" s="101"/>
      <c r="D249" s="100"/>
      <c r="E249" s="100"/>
      <c r="F249" s="100"/>
      <c r="G249" s="100"/>
      <c r="H249" s="100"/>
      <c r="I249" s="99"/>
      <c r="J249" s="100"/>
      <c r="K249" s="100"/>
      <c r="L249" s="100"/>
      <c r="M249" s="100"/>
      <c r="N249" s="100"/>
      <c r="O249" s="100"/>
      <c r="P249" s="104"/>
      <c r="Q249" s="100"/>
      <c r="R249" s="100"/>
      <c r="S249" s="100"/>
      <c r="T249" s="100"/>
      <c r="U249" s="100"/>
      <c r="V249" s="100"/>
      <c r="W249" s="100"/>
      <c r="X249" s="100"/>
      <c r="Y249" s="100"/>
      <c r="Z249" s="100"/>
      <c r="AA249" s="569"/>
    </row>
    <row r="250" spans="1:27" x14ac:dyDescent="0.3">
      <c r="A250" s="99"/>
      <c r="B250" s="100"/>
      <c r="C250" s="101"/>
      <c r="D250" s="100"/>
      <c r="E250" s="100"/>
      <c r="F250" s="100"/>
      <c r="G250" s="100"/>
      <c r="H250" s="100"/>
      <c r="I250" s="99"/>
      <c r="J250" s="100"/>
      <c r="K250" s="100"/>
      <c r="L250" s="100"/>
      <c r="M250" s="100"/>
      <c r="N250" s="100"/>
      <c r="O250" s="100"/>
      <c r="P250" s="104"/>
      <c r="Q250" s="100"/>
      <c r="R250" s="100"/>
      <c r="S250" s="100"/>
      <c r="T250" s="100"/>
      <c r="U250" s="100"/>
      <c r="V250" s="100"/>
      <c r="W250" s="100"/>
      <c r="X250" s="100"/>
      <c r="Y250" s="100"/>
      <c r="Z250" s="100"/>
      <c r="AA250" s="569"/>
    </row>
    <row r="251" spans="1:27" x14ac:dyDescent="0.3">
      <c r="A251" s="99"/>
      <c r="B251" s="100"/>
      <c r="C251" s="101"/>
      <c r="D251" s="100"/>
      <c r="E251" s="100"/>
      <c r="F251" s="100"/>
      <c r="G251" s="100"/>
      <c r="H251" s="100"/>
      <c r="I251" s="99"/>
      <c r="J251" s="100"/>
      <c r="K251" s="100"/>
      <c r="L251" s="100"/>
      <c r="M251" s="100"/>
      <c r="N251" s="100"/>
      <c r="O251" s="100"/>
      <c r="P251" s="104"/>
      <c r="Q251" s="100"/>
      <c r="R251" s="100"/>
      <c r="S251" s="100"/>
      <c r="T251" s="100"/>
      <c r="U251" s="100"/>
      <c r="V251" s="100"/>
      <c r="W251" s="100"/>
      <c r="X251" s="100"/>
      <c r="Y251" s="100"/>
      <c r="Z251" s="100"/>
      <c r="AA251" s="569"/>
    </row>
    <row r="252" spans="1:27" x14ac:dyDescent="0.3">
      <c r="A252" s="99"/>
      <c r="B252" s="100"/>
      <c r="C252" s="101"/>
      <c r="D252" s="100"/>
      <c r="E252" s="100"/>
      <c r="F252" s="100"/>
      <c r="G252" s="100"/>
      <c r="H252" s="100"/>
      <c r="I252" s="99"/>
      <c r="J252" s="100"/>
      <c r="K252" s="100"/>
      <c r="L252" s="100"/>
      <c r="M252" s="100"/>
      <c r="N252" s="100"/>
      <c r="O252" s="100"/>
      <c r="P252" s="104"/>
      <c r="Q252" s="100"/>
      <c r="R252" s="100"/>
      <c r="S252" s="100"/>
      <c r="T252" s="100"/>
      <c r="U252" s="100"/>
      <c r="V252" s="100"/>
      <c r="W252" s="100"/>
      <c r="X252" s="100"/>
      <c r="Y252" s="100"/>
      <c r="Z252" s="100"/>
      <c r="AA252" s="569"/>
    </row>
    <row r="253" spans="1:27" x14ac:dyDescent="0.3">
      <c r="A253" s="99"/>
      <c r="B253" s="100"/>
      <c r="C253" s="101"/>
      <c r="D253" s="100"/>
      <c r="E253" s="100"/>
      <c r="F253" s="100"/>
      <c r="G253" s="100"/>
      <c r="H253" s="100"/>
      <c r="I253" s="99"/>
      <c r="J253" s="100"/>
      <c r="K253" s="100"/>
      <c r="L253" s="100"/>
      <c r="M253" s="100"/>
      <c r="N253" s="100"/>
      <c r="O253" s="100"/>
      <c r="P253" s="104"/>
      <c r="Q253" s="100"/>
      <c r="R253" s="100"/>
      <c r="S253" s="100"/>
      <c r="T253" s="100"/>
      <c r="U253" s="100"/>
      <c r="V253" s="100"/>
      <c r="W253" s="100"/>
      <c r="X253" s="100"/>
      <c r="Y253" s="100"/>
      <c r="Z253" s="100"/>
      <c r="AA253" s="569"/>
    </row>
    <row r="254" spans="1:27" x14ac:dyDescent="0.3">
      <c r="A254" s="99"/>
      <c r="B254" s="100"/>
      <c r="C254" s="101"/>
      <c r="D254" s="100"/>
      <c r="E254" s="100"/>
      <c r="F254" s="100"/>
      <c r="G254" s="100"/>
      <c r="H254" s="100"/>
      <c r="I254" s="99"/>
      <c r="J254" s="100"/>
      <c r="K254" s="100"/>
      <c r="L254" s="100"/>
      <c r="M254" s="100"/>
      <c r="N254" s="100"/>
      <c r="O254" s="100"/>
      <c r="P254" s="104"/>
      <c r="Q254" s="100"/>
      <c r="R254" s="100"/>
      <c r="S254" s="100"/>
      <c r="T254" s="100"/>
      <c r="U254" s="100"/>
      <c r="V254" s="100"/>
      <c r="W254" s="100"/>
      <c r="X254" s="100"/>
      <c r="Y254" s="100"/>
      <c r="Z254" s="100"/>
      <c r="AA254" s="569"/>
    </row>
    <row r="255" spans="1:27" x14ac:dyDescent="0.3">
      <c r="A255" s="99"/>
      <c r="B255" s="100"/>
      <c r="C255" s="101"/>
      <c r="D255" s="100"/>
      <c r="E255" s="100"/>
      <c r="F255" s="100"/>
      <c r="G255" s="100"/>
      <c r="H255" s="100"/>
      <c r="I255" s="99"/>
      <c r="J255" s="100"/>
      <c r="K255" s="100"/>
      <c r="L255" s="100"/>
      <c r="M255" s="100"/>
      <c r="N255" s="100"/>
      <c r="O255" s="100"/>
      <c r="P255" s="104"/>
      <c r="Q255" s="100"/>
      <c r="R255" s="100"/>
      <c r="S255" s="100"/>
      <c r="T255" s="100"/>
      <c r="U255" s="100"/>
      <c r="V255" s="100"/>
      <c r="W255" s="100"/>
      <c r="X255" s="100"/>
      <c r="Y255" s="100"/>
      <c r="Z255" s="100"/>
      <c r="AA255" s="569"/>
    </row>
    <row r="256" spans="1:27" x14ac:dyDescent="0.3">
      <c r="A256" s="99"/>
      <c r="B256" s="100"/>
      <c r="C256" s="101"/>
      <c r="D256" s="100"/>
      <c r="E256" s="100"/>
      <c r="F256" s="100"/>
      <c r="G256" s="100"/>
      <c r="H256" s="100"/>
      <c r="I256" s="99"/>
      <c r="J256" s="100"/>
      <c r="K256" s="100"/>
      <c r="L256" s="100"/>
      <c r="M256" s="100"/>
      <c r="N256" s="100"/>
      <c r="O256" s="100"/>
      <c r="P256" s="104"/>
      <c r="Q256" s="100"/>
      <c r="R256" s="100"/>
      <c r="S256" s="100"/>
      <c r="T256" s="100"/>
      <c r="U256" s="100"/>
      <c r="V256" s="100"/>
      <c r="W256" s="100"/>
      <c r="X256" s="100"/>
      <c r="Y256" s="100"/>
      <c r="Z256" s="100"/>
      <c r="AA256" s="569"/>
    </row>
    <row r="257" spans="1:27" x14ac:dyDescent="0.3">
      <c r="A257" s="99"/>
      <c r="B257" s="100"/>
      <c r="C257" s="101"/>
      <c r="D257" s="100"/>
      <c r="E257" s="100"/>
      <c r="F257" s="100"/>
      <c r="G257" s="100"/>
      <c r="H257" s="100"/>
      <c r="I257" s="99"/>
      <c r="J257" s="100"/>
      <c r="K257" s="100"/>
      <c r="L257" s="100"/>
      <c r="M257" s="100"/>
      <c r="N257" s="100"/>
      <c r="O257" s="100"/>
      <c r="P257" s="104"/>
      <c r="Q257" s="100"/>
      <c r="R257" s="100"/>
      <c r="S257" s="100"/>
      <c r="T257" s="100"/>
      <c r="U257" s="100"/>
      <c r="V257" s="100"/>
      <c r="W257" s="100"/>
      <c r="X257" s="100"/>
      <c r="Y257" s="100"/>
      <c r="Z257" s="100"/>
      <c r="AA257" s="569"/>
    </row>
    <row r="258" spans="1:27" x14ac:dyDescent="0.3">
      <c r="A258" s="99"/>
      <c r="B258" s="100"/>
      <c r="C258" s="101"/>
      <c r="D258" s="100"/>
      <c r="E258" s="100"/>
      <c r="F258" s="100"/>
      <c r="G258" s="100"/>
      <c r="H258" s="100"/>
      <c r="I258" s="99"/>
      <c r="J258" s="100"/>
      <c r="K258" s="100"/>
      <c r="L258" s="100"/>
      <c r="M258" s="100"/>
      <c r="N258" s="100"/>
      <c r="O258" s="100"/>
      <c r="P258" s="104"/>
      <c r="Q258" s="100"/>
      <c r="R258" s="100"/>
      <c r="S258" s="100"/>
      <c r="T258" s="100"/>
      <c r="U258" s="100"/>
      <c r="V258" s="100"/>
      <c r="W258" s="100"/>
      <c r="X258" s="100"/>
      <c r="Y258" s="100"/>
      <c r="Z258" s="100"/>
      <c r="AA258" s="569"/>
    </row>
    <row r="259" spans="1:27" x14ac:dyDescent="0.3">
      <c r="A259" s="99"/>
      <c r="B259" s="100"/>
      <c r="C259" s="101"/>
      <c r="D259" s="100"/>
      <c r="E259" s="100"/>
      <c r="F259" s="100"/>
      <c r="G259" s="100"/>
      <c r="H259" s="100"/>
      <c r="I259" s="99"/>
      <c r="J259" s="100"/>
      <c r="K259" s="100"/>
      <c r="L259" s="100"/>
      <c r="M259" s="100"/>
      <c r="N259" s="100"/>
      <c r="O259" s="100"/>
      <c r="P259" s="104"/>
      <c r="Q259" s="100"/>
      <c r="R259" s="100"/>
      <c r="S259" s="100"/>
      <c r="T259" s="100"/>
      <c r="U259" s="100"/>
      <c r="V259" s="100"/>
      <c r="W259" s="100"/>
      <c r="X259" s="100"/>
      <c r="Y259" s="100"/>
      <c r="Z259" s="100"/>
      <c r="AA259" s="569"/>
    </row>
    <row r="260" spans="1:27" x14ac:dyDescent="0.3">
      <c r="A260" s="99"/>
      <c r="B260" s="100"/>
      <c r="C260" s="101"/>
      <c r="D260" s="100"/>
      <c r="E260" s="100"/>
      <c r="F260" s="100"/>
      <c r="G260" s="100"/>
      <c r="H260" s="100"/>
      <c r="I260" s="99"/>
      <c r="J260" s="100"/>
      <c r="K260" s="100"/>
      <c r="L260" s="100"/>
      <c r="M260" s="100"/>
      <c r="N260" s="100"/>
      <c r="O260" s="100"/>
      <c r="P260" s="104"/>
      <c r="Q260" s="100"/>
      <c r="R260" s="100"/>
      <c r="S260" s="100"/>
      <c r="T260" s="100"/>
      <c r="U260" s="100"/>
      <c r="V260" s="100"/>
      <c r="W260" s="100"/>
      <c r="X260" s="100"/>
      <c r="Y260" s="100"/>
      <c r="Z260" s="100"/>
      <c r="AA260" s="569"/>
    </row>
    <row r="261" spans="1:27" x14ac:dyDescent="0.3">
      <c r="A261" s="99"/>
      <c r="B261" s="100"/>
      <c r="C261" s="101"/>
      <c r="D261" s="100"/>
      <c r="E261" s="100"/>
      <c r="F261" s="100"/>
      <c r="G261" s="100"/>
      <c r="H261" s="100"/>
      <c r="I261" s="99"/>
      <c r="J261" s="100"/>
      <c r="K261" s="100"/>
      <c r="L261" s="100"/>
      <c r="M261" s="100"/>
      <c r="N261" s="100"/>
      <c r="O261" s="100"/>
      <c r="P261" s="104"/>
      <c r="Q261" s="100"/>
      <c r="R261" s="100"/>
      <c r="S261" s="100"/>
      <c r="T261" s="100"/>
      <c r="U261" s="100"/>
      <c r="V261" s="100"/>
      <c r="W261" s="100"/>
      <c r="X261" s="100"/>
      <c r="Y261" s="100"/>
      <c r="Z261" s="100"/>
      <c r="AA261" s="569"/>
    </row>
    <row r="262" spans="1:27" x14ac:dyDescent="0.3">
      <c r="A262" s="99"/>
      <c r="B262" s="100"/>
      <c r="C262" s="101"/>
      <c r="D262" s="100"/>
      <c r="E262" s="100"/>
      <c r="F262" s="100"/>
      <c r="G262" s="100"/>
      <c r="H262" s="100"/>
      <c r="I262" s="99"/>
      <c r="J262" s="100"/>
      <c r="K262" s="100"/>
      <c r="L262" s="100"/>
      <c r="M262" s="100"/>
      <c r="N262" s="100"/>
      <c r="O262" s="100"/>
      <c r="P262" s="104"/>
      <c r="Q262" s="100"/>
      <c r="R262" s="100"/>
      <c r="S262" s="100"/>
      <c r="T262" s="100"/>
      <c r="U262" s="100"/>
      <c r="V262" s="100"/>
      <c r="W262" s="100"/>
      <c r="X262" s="100"/>
      <c r="Y262" s="100"/>
      <c r="Z262" s="100"/>
      <c r="AA262" s="569"/>
    </row>
    <row r="263" spans="1:27" x14ac:dyDescent="0.3">
      <c r="A263" s="99"/>
      <c r="B263" s="100"/>
      <c r="C263" s="101"/>
      <c r="D263" s="100"/>
      <c r="E263" s="100"/>
      <c r="F263" s="100"/>
      <c r="G263" s="100"/>
      <c r="H263" s="100"/>
      <c r="I263" s="99"/>
      <c r="J263" s="100"/>
      <c r="K263" s="100"/>
      <c r="L263" s="100"/>
      <c r="M263" s="100"/>
      <c r="N263" s="100"/>
      <c r="O263" s="100"/>
      <c r="P263" s="104"/>
      <c r="Q263" s="100"/>
      <c r="R263" s="100"/>
      <c r="S263" s="100"/>
      <c r="T263" s="100"/>
      <c r="U263" s="100"/>
      <c r="V263" s="100"/>
      <c r="W263" s="100"/>
      <c r="X263" s="100"/>
      <c r="Y263" s="100"/>
      <c r="Z263" s="100"/>
      <c r="AA263" s="569"/>
    </row>
    <row r="264" spans="1:27" x14ac:dyDescent="0.3">
      <c r="A264" s="99"/>
      <c r="B264" s="100"/>
      <c r="C264" s="101"/>
      <c r="D264" s="100"/>
      <c r="E264" s="100"/>
      <c r="F264" s="100"/>
      <c r="G264" s="100"/>
      <c r="H264" s="100"/>
      <c r="I264" s="99"/>
      <c r="J264" s="100"/>
      <c r="K264" s="100"/>
      <c r="L264" s="100"/>
      <c r="M264" s="100"/>
      <c r="N264" s="100"/>
      <c r="O264" s="100"/>
      <c r="P264" s="104"/>
      <c r="Q264" s="100"/>
      <c r="R264" s="100"/>
      <c r="S264" s="100"/>
      <c r="T264" s="100"/>
      <c r="U264" s="100"/>
      <c r="V264" s="100"/>
      <c r="W264" s="100"/>
      <c r="X264" s="100"/>
      <c r="Y264" s="100"/>
      <c r="Z264" s="100"/>
      <c r="AA264" s="569"/>
    </row>
    <row r="265" spans="1:27" x14ac:dyDescent="0.3">
      <c r="A265" s="99"/>
      <c r="B265" s="100"/>
      <c r="C265" s="101"/>
      <c r="D265" s="100"/>
      <c r="E265" s="100"/>
      <c r="F265" s="100"/>
      <c r="G265" s="100"/>
      <c r="H265" s="100"/>
      <c r="I265" s="99"/>
      <c r="J265" s="100"/>
      <c r="K265" s="100"/>
      <c r="L265" s="100"/>
      <c r="M265" s="100"/>
      <c r="N265" s="100"/>
      <c r="O265" s="100"/>
      <c r="P265" s="104"/>
      <c r="Q265" s="100"/>
      <c r="R265" s="100"/>
      <c r="S265" s="100"/>
      <c r="T265" s="100"/>
      <c r="U265" s="100"/>
      <c r="V265" s="100"/>
      <c r="W265" s="100"/>
      <c r="X265" s="100"/>
      <c r="Y265" s="100"/>
      <c r="Z265" s="100"/>
      <c r="AA265" s="569"/>
    </row>
    <row r="266" spans="1:27" x14ac:dyDescent="0.3">
      <c r="A266" s="99"/>
      <c r="B266" s="100"/>
      <c r="C266" s="101"/>
      <c r="D266" s="100"/>
      <c r="E266" s="100"/>
      <c r="F266" s="100"/>
      <c r="G266" s="100"/>
      <c r="H266" s="100"/>
      <c r="I266" s="99"/>
      <c r="J266" s="100"/>
      <c r="K266" s="100"/>
      <c r="L266" s="100"/>
      <c r="M266" s="100"/>
      <c r="N266" s="100"/>
      <c r="O266" s="100"/>
      <c r="P266" s="104"/>
      <c r="Q266" s="100"/>
      <c r="R266" s="100"/>
      <c r="S266" s="100"/>
      <c r="T266" s="100"/>
      <c r="U266" s="100"/>
      <c r="V266" s="100"/>
      <c r="W266" s="100"/>
      <c r="X266" s="100"/>
      <c r="Y266" s="100"/>
      <c r="Z266" s="100"/>
      <c r="AA266" s="569"/>
    </row>
    <row r="267" spans="1:27" x14ac:dyDescent="0.3">
      <c r="A267" s="99"/>
      <c r="B267" s="100"/>
      <c r="C267" s="101"/>
      <c r="D267" s="100"/>
      <c r="E267" s="100"/>
      <c r="F267" s="100"/>
      <c r="G267" s="100"/>
      <c r="H267" s="100"/>
      <c r="I267" s="99"/>
      <c r="J267" s="100"/>
      <c r="K267" s="100"/>
      <c r="L267" s="100"/>
      <c r="M267" s="100"/>
      <c r="N267" s="100"/>
      <c r="O267" s="100"/>
      <c r="P267" s="104"/>
      <c r="Q267" s="100"/>
      <c r="R267" s="100"/>
      <c r="S267" s="100"/>
      <c r="T267" s="100"/>
      <c r="U267" s="100"/>
      <c r="V267" s="100"/>
      <c r="W267" s="100"/>
      <c r="X267" s="100"/>
      <c r="Y267" s="100"/>
      <c r="Z267" s="100"/>
      <c r="AA267" s="569"/>
    </row>
    <row r="268" spans="1:27" x14ac:dyDescent="0.3">
      <c r="A268" s="99"/>
      <c r="B268" s="100"/>
      <c r="C268" s="101"/>
      <c r="D268" s="100"/>
      <c r="E268" s="100"/>
      <c r="F268" s="100"/>
      <c r="G268" s="100"/>
      <c r="H268" s="100"/>
      <c r="I268" s="99"/>
      <c r="J268" s="100"/>
      <c r="K268" s="100"/>
      <c r="L268" s="100"/>
      <c r="M268" s="100"/>
      <c r="N268" s="100"/>
      <c r="O268" s="100"/>
      <c r="P268" s="104"/>
      <c r="Q268" s="100"/>
      <c r="R268" s="100"/>
      <c r="S268" s="100"/>
      <c r="T268" s="100"/>
      <c r="U268" s="100"/>
      <c r="V268" s="100"/>
      <c r="W268" s="100"/>
      <c r="X268" s="100"/>
      <c r="Y268" s="100"/>
      <c r="Z268" s="100"/>
      <c r="AA268" s="569"/>
    </row>
    <row r="269" spans="1:27" x14ac:dyDescent="0.3">
      <c r="A269" s="99"/>
      <c r="B269" s="100"/>
      <c r="C269" s="101"/>
      <c r="D269" s="100"/>
      <c r="E269" s="100"/>
      <c r="F269" s="100"/>
      <c r="G269" s="100"/>
      <c r="H269" s="100"/>
      <c r="I269" s="99"/>
      <c r="J269" s="100"/>
      <c r="K269" s="100"/>
      <c r="L269" s="100"/>
      <c r="M269" s="100"/>
      <c r="N269" s="100"/>
      <c r="O269" s="100"/>
      <c r="P269" s="104"/>
      <c r="Q269" s="100"/>
      <c r="R269" s="100"/>
      <c r="S269" s="100"/>
      <c r="T269" s="100"/>
      <c r="U269" s="100"/>
      <c r="V269" s="100"/>
      <c r="W269" s="100"/>
      <c r="X269" s="100"/>
      <c r="Y269" s="100"/>
      <c r="Z269" s="100"/>
      <c r="AA269" s="569"/>
    </row>
    <row r="270" spans="1:27" x14ac:dyDescent="0.3">
      <c r="A270" s="99"/>
      <c r="B270" s="100"/>
      <c r="C270" s="101"/>
      <c r="D270" s="100"/>
      <c r="E270" s="100"/>
      <c r="F270" s="100"/>
      <c r="G270" s="100"/>
      <c r="H270" s="100"/>
      <c r="I270" s="99"/>
      <c r="J270" s="100"/>
      <c r="K270" s="100"/>
      <c r="L270" s="100"/>
      <c r="M270" s="100"/>
      <c r="N270" s="100"/>
      <c r="O270" s="100"/>
      <c r="P270" s="104"/>
      <c r="Q270" s="100"/>
      <c r="R270" s="100"/>
      <c r="S270" s="100"/>
      <c r="T270" s="100"/>
      <c r="U270" s="100"/>
      <c r="V270" s="100"/>
      <c r="W270" s="100"/>
      <c r="X270" s="100"/>
      <c r="Y270" s="100"/>
      <c r="Z270" s="100"/>
      <c r="AA270" s="569"/>
    </row>
    <row r="271" spans="1:27" x14ac:dyDescent="0.3">
      <c r="A271" s="99"/>
      <c r="B271" s="100"/>
      <c r="C271" s="101"/>
      <c r="D271" s="100"/>
      <c r="E271" s="100"/>
      <c r="F271" s="100"/>
      <c r="G271" s="100"/>
      <c r="H271" s="100"/>
      <c r="I271" s="99"/>
      <c r="J271" s="100"/>
      <c r="K271" s="100"/>
      <c r="L271" s="100"/>
      <c r="M271" s="100"/>
      <c r="N271" s="100"/>
      <c r="O271" s="100"/>
      <c r="P271" s="104"/>
      <c r="Q271" s="100"/>
      <c r="R271" s="100"/>
      <c r="S271" s="100"/>
      <c r="T271" s="100"/>
      <c r="U271" s="100"/>
      <c r="V271" s="100"/>
      <c r="W271" s="100"/>
      <c r="X271" s="100"/>
      <c r="Y271" s="100"/>
      <c r="Z271" s="100"/>
      <c r="AA271" s="569"/>
    </row>
    <row r="272" spans="1:27" x14ac:dyDescent="0.3">
      <c r="A272" s="99"/>
      <c r="B272" s="100"/>
      <c r="C272" s="101"/>
      <c r="D272" s="100"/>
      <c r="E272" s="100"/>
      <c r="F272" s="100"/>
      <c r="G272" s="100"/>
      <c r="H272" s="100"/>
      <c r="I272" s="99"/>
      <c r="J272" s="100"/>
      <c r="K272" s="100"/>
      <c r="L272" s="100"/>
      <c r="M272" s="100"/>
      <c r="N272" s="100"/>
      <c r="O272" s="100"/>
      <c r="P272" s="104"/>
      <c r="Q272" s="100"/>
      <c r="R272" s="100"/>
      <c r="S272" s="100"/>
      <c r="T272" s="100"/>
      <c r="U272" s="100"/>
      <c r="V272" s="100"/>
      <c r="W272" s="100"/>
      <c r="X272" s="100"/>
      <c r="Y272" s="100"/>
      <c r="Z272" s="100"/>
      <c r="AA272" s="569"/>
    </row>
    <row r="273" spans="1:27" x14ac:dyDescent="0.3">
      <c r="A273" s="99"/>
      <c r="B273" s="100"/>
      <c r="C273" s="101"/>
      <c r="D273" s="100"/>
      <c r="E273" s="100"/>
      <c r="F273" s="100"/>
      <c r="G273" s="100"/>
      <c r="H273" s="100"/>
      <c r="I273" s="99"/>
      <c r="J273" s="100"/>
      <c r="K273" s="100"/>
      <c r="L273" s="100"/>
      <c r="M273" s="100"/>
      <c r="N273" s="100"/>
      <c r="O273" s="100"/>
      <c r="P273" s="104"/>
      <c r="Q273" s="100"/>
      <c r="R273" s="100"/>
      <c r="S273" s="100"/>
      <c r="T273" s="100"/>
      <c r="U273" s="100"/>
      <c r="V273" s="100"/>
      <c r="W273" s="100"/>
      <c r="X273" s="100"/>
      <c r="Y273" s="100"/>
      <c r="Z273" s="100"/>
      <c r="AA273" s="569"/>
    </row>
    <row r="274" spans="1:27" x14ac:dyDescent="0.3">
      <c r="A274" s="99"/>
      <c r="B274" s="100"/>
      <c r="C274" s="101"/>
      <c r="D274" s="100"/>
      <c r="E274" s="100"/>
      <c r="F274" s="100"/>
      <c r="G274" s="100"/>
      <c r="H274" s="100"/>
      <c r="I274" s="99"/>
      <c r="J274" s="100"/>
      <c r="K274" s="100"/>
      <c r="L274" s="100"/>
      <c r="M274" s="100"/>
      <c r="N274" s="100"/>
      <c r="O274" s="100"/>
      <c r="P274" s="104"/>
      <c r="Q274" s="100"/>
      <c r="R274" s="100"/>
      <c r="S274" s="100"/>
      <c r="T274" s="100"/>
      <c r="U274" s="100"/>
      <c r="V274" s="100"/>
      <c r="W274" s="100"/>
      <c r="X274" s="100"/>
      <c r="Y274" s="100"/>
      <c r="Z274" s="100"/>
      <c r="AA274" s="569"/>
    </row>
    <row r="275" spans="1:27" x14ac:dyDescent="0.3">
      <c r="A275" s="99"/>
      <c r="B275" s="100"/>
      <c r="C275" s="101"/>
      <c r="D275" s="100"/>
      <c r="E275" s="100"/>
      <c r="F275" s="100"/>
      <c r="G275" s="100"/>
      <c r="H275" s="100"/>
      <c r="I275" s="99"/>
      <c r="J275" s="100"/>
      <c r="K275" s="100"/>
      <c r="L275" s="100"/>
      <c r="M275" s="100"/>
      <c r="N275" s="100"/>
      <c r="O275" s="100"/>
      <c r="P275" s="104"/>
      <c r="Q275" s="100"/>
      <c r="R275" s="100"/>
      <c r="S275" s="100"/>
      <c r="T275" s="100"/>
      <c r="U275" s="100"/>
      <c r="V275" s="100"/>
      <c r="W275" s="100"/>
      <c r="X275" s="100"/>
      <c r="Y275" s="100"/>
      <c r="Z275" s="100"/>
      <c r="AA275" s="569"/>
    </row>
    <row r="276" spans="1:27" x14ac:dyDescent="0.3">
      <c r="A276" s="99"/>
      <c r="B276" s="100"/>
      <c r="C276" s="101"/>
      <c r="D276" s="100"/>
      <c r="E276" s="100"/>
      <c r="F276" s="100"/>
      <c r="G276" s="100"/>
      <c r="H276" s="100"/>
      <c r="I276" s="99"/>
      <c r="J276" s="100"/>
      <c r="K276" s="100"/>
      <c r="L276" s="100"/>
      <c r="M276" s="100"/>
      <c r="N276" s="100"/>
      <c r="O276" s="100"/>
      <c r="P276" s="104"/>
      <c r="Q276" s="100"/>
      <c r="R276" s="100"/>
      <c r="S276" s="100"/>
      <c r="T276" s="100"/>
      <c r="U276" s="100"/>
      <c r="V276" s="100"/>
      <c r="W276" s="100"/>
      <c r="X276" s="100"/>
      <c r="Y276" s="100"/>
      <c r="Z276" s="100"/>
      <c r="AA276" s="569"/>
    </row>
    <row r="277" spans="1:27" x14ac:dyDescent="0.3">
      <c r="A277" s="99"/>
      <c r="B277" s="100"/>
      <c r="C277" s="101"/>
      <c r="D277" s="100"/>
      <c r="E277" s="100"/>
      <c r="F277" s="100"/>
      <c r="G277" s="100"/>
      <c r="H277" s="100"/>
      <c r="I277" s="99"/>
      <c r="J277" s="100"/>
      <c r="K277" s="100"/>
      <c r="L277" s="100"/>
      <c r="M277" s="100"/>
      <c r="N277" s="100"/>
      <c r="O277" s="100"/>
      <c r="P277" s="104"/>
      <c r="Q277" s="100"/>
      <c r="R277" s="100"/>
      <c r="S277" s="100"/>
      <c r="T277" s="100"/>
      <c r="U277" s="100"/>
      <c r="V277" s="100"/>
      <c r="W277" s="100"/>
      <c r="X277" s="100"/>
      <c r="Y277" s="100"/>
      <c r="Z277" s="100"/>
      <c r="AA277" s="569"/>
    </row>
    <row r="278" spans="1:27" x14ac:dyDescent="0.3">
      <c r="A278" s="99"/>
      <c r="B278" s="100"/>
      <c r="C278" s="101"/>
      <c r="D278" s="100"/>
      <c r="E278" s="100"/>
      <c r="F278" s="100"/>
      <c r="G278" s="100"/>
      <c r="H278" s="100"/>
      <c r="I278" s="99"/>
      <c r="J278" s="100"/>
      <c r="K278" s="100"/>
      <c r="L278" s="100"/>
      <c r="M278" s="100"/>
      <c r="N278" s="100"/>
      <c r="O278" s="100"/>
      <c r="P278" s="104"/>
      <c r="Q278" s="100"/>
      <c r="R278" s="100"/>
      <c r="S278" s="100"/>
      <c r="T278" s="100"/>
      <c r="U278" s="100"/>
      <c r="V278" s="100"/>
      <c r="W278" s="100"/>
      <c r="X278" s="100"/>
      <c r="Y278" s="100"/>
      <c r="Z278" s="100"/>
      <c r="AA278" s="569"/>
    </row>
    <row r="279" spans="1:27" x14ac:dyDescent="0.3">
      <c r="A279" s="99"/>
      <c r="B279" s="100"/>
      <c r="C279" s="101"/>
      <c r="D279" s="100"/>
      <c r="E279" s="100"/>
      <c r="F279" s="100"/>
      <c r="G279" s="100"/>
      <c r="H279" s="100"/>
      <c r="I279" s="99"/>
      <c r="J279" s="100"/>
      <c r="K279" s="100"/>
      <c r="L279" s="100"/>
      <c r="M279" s="100"/>
      <c r="N279" s="100"/>
      <c r="O279" s="100"/>
      <c r="P279" s="104"/>
      <c r="Q279" s="100"/>
      <c r="R279" s="100"/>
      <c r="S279" s="100"/>
      <c r="T279" s="100"/>
      <c r="U279" s="100"/>
      <c r="V279" s="100"/>
      <c r="W279" s="100"/>
      <c r="X279" s="100"/>
      <c r="Y279" s="100"/>
      <c r="Z279" s="100"/>
      <c r="AA279" s="569"/>
    </row>
    <row r="280" spans="1:27" x14ac:dyDescent="0.3">
      <c r="A280" s="99"/>
      <c r="B280" s="100"/>
      <c r="C280" s="101"/>
      <c r="D280" s="100"/>
      <c r="E280" s="100"/>
      <c r="F280" s="100"/>
      <c r="G280" s="100"/>
      <c r="H280" s="100"/>
      <c r="I280" s="99"/>
      <c r="J280" s="100"/>
      <c r="K280" s="100"/>
      <c r="L280" s="100"/>
      <c r="M280" s="100"/>
      <c r="N280" s="100"/>
      <c r="O280" s="100"/>
      <c r="P280" s="104"/>
      <c r="Q280" s="100"/>
      <c r="R280" s="100"/>
      <c r="S280" s="100"/>
      <c r="T280" s="100"/>
      <c r="U280" s="100"/>
      <c r="V280" s="100"/>
      <c r="W280" s="100"/>
      <c r="X280" s="100"/>
      <c r="Y280" s="100"/>
      <c r="Z280" s="100"/>
      <c r="AA280" s="569"/>
    </row>
    <row r="281" spans="1:27" x14ac:dyDescent="0.3">
      <c r="A281" s="99"/>
      <c r="B281" s="100"/>
      <c r="C281" s="101"/>
      <c r="D281" s="100"/>
      <c r="E281" s="100"/>
      <c r="F281" s="100"/>
      <c r="G281" s="100"/>
      <c r="H281" s="100"/>
      <c r="I281" s="99"/>
      <c r="J281" s="100"/>
      <c r="K281" s="100"/>
      <c r="L281" s="100"/>
      <c r="M281" s="100"/>
      <c r="N281" s="100"/>
      <c r="O281" s="100"/>
      <c r="P281" s="104"/>
      <c r="Q281" s="100"/>
      <c r="R281" s="100"/>
      <c r="S281" s="100"/>
      <c r="T281" s="100"/>
      <c r="U281" s="100"/>
      <c r="V281" s="100"/>
      <c r="W281" s="100"/>
      <c r="X281" s="100"/>
      <c r="Y281" s="100"/>
      <c r="Z281" s="100"/>
      <c r="AA281" s="569"/>
    </row>
    <row r="282" spans="1:27" x14ac:dyDescent="0.3">
      <c r="A282" s="99"/>
      <c r="B282" s="100"/>
      <c r="C282" s="101"/>
      <c r="D282" s="100"/>
      <c r="E282" s="100"/>
      <c r="F282" s="100"/>
      <c r="G282" s="100"/>
      <c r="H282" s="100"/>
      <c r="I282" s="99"/>
      <c r="J282" s="100"/>
      <c r="K282" s="100"/>
      <c r="L282" s="100"/>
      <c r="M282" s="100"/>
      <c r="N282" s="100"/>
      <c r="O282" s="100"/>
      <c r="P282" s="104"/>
      <c r="Q282" s="100"/>
      <c r="R282" s="100"/>
      <c r="S282" s="100"/>
      <c r="T282" s="100"/>
      <c r="U282" s="100"/>
      <c r="V282" s="100"/>
      <c r="W282" s="100"/>
      <c r="X282" s="100"/>
      <c r="Y282" s="100"/>
      <c r="Z282" s="100"/>
      <c r="AA282" s="569"/>
    </row>
    <row r="283" spans="1:27" x14ac:dyDescent="0.3">
      <c r="A283" s="99"/>
      <c r="B283" s="100"/>
      <c r="C283" s="101"/>
      <c r="D283" s="100"/>
      <c r="E283" s="100"/>
      <c r="F283" s="100"/>
      <c r="G283" s="100"/>
      <c r="H283" s="100"/>
      <c r="I283" s="99"/>
      <c r="J283" s="100"/>
      <c r="K283" s="100"/>
      <c r="L283" s="100"/>
      <c r="M283" s="100"/>
      <c r="N283" s="100"/>
      <c r="O283" s="100"/>
      <c r="P283" s="104"/>
      <c r="Q283" s="100"/>
      <c r="R283" s="100"/>
      <c r="S283" s="100"/>
      <c r="T283" s="100"/>
      <c r="U283" s="100"/>
      <c r="V283" s="100"/>
      <c r="W283" s="100"/>
      <c r="X283" s="100"/>
      <c r="Y283" s="100"/>
      <c r="Z283" s="100"/>
      <c r="AA283" s="569"/>
    </row>
    <row r="284" spans="1:27" x14ac:dyDescent="0.3">
      <c r="A284" s="99"/>
      <c r="B284" s="100"/>
      <c r="C284" s="101"/>
      <c r="D284" s="100"/>
      <c r="E284" s="100"/>
      <c r="F284" s="100"/>
      <c r="G284" s="100"/>
      <c r="H284" s="100"/>
      <c r="I284" s="99"/>
      <c r="J284" s="100"/>
      <c r="K284" s="100"/>
      <c r="L284" s="100"/>
      <c r="M284" s="100"/>
      <c r="N284" s="100"/>
      <c r="O284" s="100"/>
      <c r="P284" s="104"/>
      <c r="Q284" s="100"/>
      <c r="R284" s="100"/>
      <c r="S284" s="100"/>
      <c r="T284" s="100"/>
      <c r="U284" s="100"/>
      <c r="V284" s="100"/>
      <c r="W284" s="100"/>
      <c r="X284" s="100"/>
      <c r="Y284" s="100"/>
      <c r="Z284" s="100"/>
      <c r="AA284" s="569"/>
    </row>
    <row r="285" spans="1:27" x14ac:dyDescent="0.3">
      <c r="A285" s="99"/>
      <c r="B285" s="100"/>
      <c r="C285" s="101"/>
      <c r="D285" s="100"/>
      <c r="E285" s="100"/>
      <c r="F285" s="100"/>
      <c r="G285" s="100"/>
      <c r="H285" s="100"/>
      <c r="I285" s="99"/>
      <c r="J285" s="100"/>
      <c r="K285" s="100"/>
      <c r="L285" s="100"/>
      <c r="M285" s="100"/>
      <c r="N285" s="100"/>
      <c r="O285" s="100"/>
      <c r="P285" s="104"/>
      <c r="Q285" s="100"/>
      <c r="R285" s="100"/>
      <c r="S285" s="100"/>
      <c r="T285" s="100"/>
      <c r="U285" s="100"/>
      <c r="V285" s="100"/>
      <c r="W285" s="100"/>
      <c r="X285" s="100"/>
      <c r="Y285" s="100"/>
      <c r="Z285" s="100"/>
      <c r="AA285" s="569"/>
    </row>
    <row r="286" spans="1:27" x14ac:dyDescent="0.3">
      <c r="A286" s="99"/>
      <c r="B286" s="100"/>
      <c r="C286" s="101"/>
      <c r="D286" s="100"/>
      <c r="E286" s="100"/>
      <c r="F286" s="100"/>
      <c r="G286" s="100"/>
      <c r="H286" s="100"/>
      <c r="I286" s="99"/>
      <c r="J286" s="100"/>
      <c r="K286" s="100"/>
      <c r="L286" s="100"/>
      <c r="M286" s="100"/>
      <c r="N286" s="100"/>
      <c r="O286" s="100"/>
      <c r="P286" s="104"/>
      <c r="Q286" s="100"/>
      <c r="R286" s="100"/>
      <c r="S286" s="100"/>
      <c r="T286" s="100"/>
      <c r="U286" s="100"/>
      <c r="V286" s="100"/>
      <c r="W286" s="100"/>
      <c r="X286" s="100"/>
      <c r="Y286" s="100"/>
      <c r="Z286" s="100"/>
      <c r="AA286" s="569"/>
    </row>
    <row r="287" spans="1:27" x14ac:dyDescent="0.3">
      <c r="A287" s="99"/>
      <c r="B287" s="100"/>
      <c r="C287" s="101"/>
      <c r="D287" s="100"/>
      <c r="E287" s="100"/>
      <c r="F287" s="100"/>
      <c r="G287" s="100"/>
      <c r="H287" s="100"/>
      <c r="I287" s="99"/>
      <c r="J287" s="100"/>
      <c r="K287" s="100"/>
      <c r="L287" s="100"/>
      <c r="M287" s="100"/>
      <c r="N287" s="100"/>
      <c r="O287" s="100"/>
      <c r="P287" s="104"/>
      <c r="Q287" s="100"/>
      <c r="R287" s="100"/>
      <c r="S287" s="100"/>
      <c r="T287" s="100"/>
      <c r="U287" s="100"/>
      <c r="V287" s="100"/>
      <c r="W287" s="100"/>
      <c r="X287" s="100"/>
      <c r="Y287" s="100"/>
      <c r="Z287" s="100"/>
      <c r="AA287" s="569"/>
    </row>
    <row r="288" spans="1:27" x14ac:dyDescent="0.3">
      <c r="A288" s="99"/>
      <c r="B288" s="100"/>
      <c r="C288" s="101"/>
      <c r="D288" s="100"/>
      <c r="E288" s="100"/>
      <c r="F288" s="100"/>
      <c r="G288" s="100"/>
      <c r="H288" s="100"/>
      <c r="I288" s="99"/>
      <c r="J288" s="100"/>
      <c r="K288" s="100"/>
      <c r="L288" s="100"/>
      <c r="M288" s="100"/>
      <c r="N288" s="100"/>
      <c r="O288" s="100"/>
      <c r="P288" s="104"/>
      <c r="Q288" s="100"/>
      <c r="R288" s="100"/>
      <c r="S288" s="100"/>
      <c r="T288" s="100"/>
      <c r="U288" s="100"/>
      <c r="V288" s="100"/>
      <c r="W288" s="100"/>
      <c r="X288" s="100"/>
      <c r="Y288" s="100"/>
      <c r="Z288" s="100"/>
      <c r="AA288" s="569"/>
    </row>
    <row r="289" spans="1:27" x14ac:dyDescent="0.3">
      <c r="A289" s="99"/>
      <c r="B289" s="100"/>
      <c r="C289" s="101"/>
      <c r="D289" s="100"/>
      <c r="E289" s="100"/>
      <c r="F289" s="100"/>
      <c r="G289" s="100"/>
      <c r="H289" s="100"/>
      <c r="I289" s="99"/>
      <c r="J289" s="100"/>
      <c r="K289" s="100"/>
      <c r="L289" s="100"/>
      <c r="M289" s="100"/>
      <c r="N289" s="100"/>
      <c r="O289" s="100"/>
      <c r="P289" s="104"/>
      <c r="Q289" s="100"/>
      <c r="R289" s="100"/>
      <c r="S289" s="100"/>
      <c r="T289" s="100"/>
      <c r="U289" s="100"/>
      <c r="V289" s="100"/>
      <c r="W289" s="100"/>
      <c r="X289" s="100"/>
      <c r="Y289" s="100"/>
      <c r="Z289" s="100"/>
      <c r="AA289" s="569"/>
    </row>
    <row r="290" spans="1:27" x14ac:dyDescent="0.3">
      <c r="A290" s="99"/>
      <c r="B290" s="100"/>
      <c r="C290" s="101"/>
      <c r="D290" s="100"/>
      <c r="E290" s="100"/>
      <c r="F290" s="100"/>
      <c r="G290" s="100"/>
      <c r="H290" s="100"/>
      <c r="I290" s="99"/>
      <c r="J290" s="100"/>
      <c r="K290" s="100"/>
      <c r="L290" s="100"/>
      <c r="M290" s="100"/>
      <c r="N290" s="100"/>
      <c r="O290" s="100"/>
      <c r="P290" s="104"/>
      <c r="Q290" s="100"/>
      <c r="R290" s="100"/>
      <c r="S290" s="100"/>
      <c r="T290" s="100"/>
      <c r="U290" s="100"/>
      <c r="V290" s="100"/>
      <c r="W290" s="100"/>
      <c r="X290" s="100"/>
      <c r="Y290" s="100"/>
      <c r="Z290" s="100"/>
      <c r="AA290" s="569"/>
    </row>
    <row r="291" spans="1:27" x14ac:dyDescent="0.3">
      <c r="A291" s="99"/>
      <c r="B291" s="100"/>
      <c r="C291" s="101"/>
      <c r="D291" s="100"/>
      <c r="E291" s="100"/>
      <c r="F291" s="100"/>
      <c r="G291" s="100"/>
      <c r="H291" s="100"/>
      <c r="I291" s="99"/>
      <c r="J291" s="100"/>
      <c r="K291" s="100"/>
      <c r="L291" s="100"/>
      <c r="M291" s="100"/>
      <c r="N291" s="100"/>
      <c r="O291" s="100"/>
      <c r="P291" s="104"/>
      <c r="Q291" s="100"/>
      <c r="R291" s="100"/>
      <c r="S291" s="100"/>
      <c r="T291" s="100"/>
      <c r="U291" s="100"/>
      <c r="V291" s="100"/>
      <c r="W291" s="100"/>
      <c r="X291" s="100"/>
      <c r="Y291" s="100"/>
      <c r="Z291" s="100"/>
      <c r="AA291" s="569"/>
    </row>
    <row r="292" spans="1:27" x14ac:dyDescent="0.3">
      <c r="A292" s="99"/>
      <c r="B292" s="100"/>
      <c r="C292" s="101"/>
      <c r="D292" s="100"/>
      <c r="E292" s="100"/>
      <c r="F292" s="100"/>
      <c r="G292" s="100"/>
      <c r="H292" s="100"/>
      <c r="I292" s="99"/>
      <c r="J292" s="100"/>
      <c r="K292" s="100"/>
      <c r="L292" s="100"/>
      <c r="M292" s="100"/>
      <c r="N292" s="100"/>
      <c r="O292" s="100"/>
      <c r="P292" s="104"/>
      <c r="Q292" s="100"/>
      <c r="R292" s="100"/>
      <c r="S292" s="100"/>
      <c r="T292" s="100"/>
      <c r="U292" s="100"/>
      <c r="V292" s="100"/>
      <c r="W292" s="100"/>
      <c r="X292" s="100"/>
      <c r="Y292" s="100"/>
      <c r="Z292" s="100"/>
      <c r="AA292" s="569"/>
    </row>
    <row r="293" spans="1:27" x14ac:dyDescent="0.3">
      <c r="A293" s="99"/>
      <c r="B293" s="100"/>
      <c r="C293" s="101"/>
      <c r="D293" s="100"/>
      <c r="E293" s="100"/>
      <c r="F293" s="100"/>
      <c r="G293" s="100"/>
      <c r="H293" s="100"/>
      <c r="I293" s="99"/>
      <c r="J293" s="100"/>
      <c r="K293" s="100"/>
      <c r="L293" s="100"/>
      <c r="M293" s="100"/>
      <c r="N293" s="100"/>
      <c r="O293" s="100"/>
      <c r="P293" s="104"/>
      <c r="Q293" s="100"/>
      <c r="R293" s="100"/>
      <c r="S293" s="100"/>
      <c r="T293" s="100"/>
      <c r="U293" s="100"/>
      <c r="V293" s="100"/>
      <c r="W293" s="100"/>
      <c r="X293" s="100"/>
      <c r="Y293" s="100"/>
      <c r="Z293" s="100"/>
      <c r="AA293" s="569"/>
    </row>
    <row r="294" spans="1:27" x14ac:dyDescent="0.3">
      <c r="A294" s="99"/>
      <c r="B294" s="100"/>
      <c r="C294" s="101"/>
      <c r="D294" s="100"/>
      <c r="E294" s="100"/>
      <c r="F294" s="100"/>
      <c r="G294" s="100"/>
      <c r="H294" s="100"/>
      <c r="I294" s="99"/>
      <c r="J294" s="100"/>
      <c r="K294" s="100"/>
      <c r="L294" s="100"/>
      <c r="M294" s="100"/>
      <c r="N294" s="100"/>
      <c r="O294" s="100"/>
      <c r="P294" s="104"/>
      <c r="Q294" s="100"/>
      <c r="R294" s="100"/>
      <c r="S294" s="100"/>
      <c r="T294" s="100"/>
      <c r="U294" s="100"/>
      <c r="V294" s="100"/>
      <c r="W294" s="100"/>
      <c r="X294" s="100"/>
      <c r="Y294" s="100"/>
      <c r="Z294" s="100"/>
      <c r="AA294" s="569"/>
    </row>
    <row r="295" spans="1:27" x14ac:dyDescent="0.3">
      <c r="A295" s="99"/>
      <c r="B295" s="100"/>
      <c r="C295" s="101"/>
      <c r="D295" s="100"/>
      <c r="E295" s="100"/>
      <c r="F295" s="100"/>
      <c r="G295" s="100"/>
      <c r="H295" s="100"/>
      <c r="I295" s="99"/>
      <c r="J295" s="100"/>
      <c r="K295" s="100"/>
      <c r="L295" s="100"/>
      <c r="M295" s="100"/>
      <c r="N295" s="100"/>
      <c r="O295" s="100"/>
      <c r="P295" s="104"/>
      <c r="Q295" s="100"/>
      <c r="R295" s="100"/>
      <c r="S295" s="100"/>
      <c r="T295" s="100"/>
      <c r="U295" s="100"/>
      <c r="V295" s="100"/>
      <c r="W295" s="100"/>
      <c r="X295" s="100"/>
      <c r="Y295" s="100"/>
      <c r="Z295" s="100"/>
      <c r="AA295" s="569"/>
    </row>
    <row r="296" spans="1:27" x14ac:dyDescent="0.3">
      <c r="A296" s="99"/>
      <c r="B296" s="100"/>
      <c r="C296" s="101"/>
      <c r="D296" s="100"/>
      <c r="E296" s="100"/>
      <c r="F296" s="100"/>
      <c r="G296" s="100"/>
      <c r="H296" s="100"/>
      <c r="I296" s="99"/>
      <c r="J296" s="100"/>
      <c r="K296" s="100"/>
      <c r="L296" s="100"/>
      <c r="M296" s="100"/>
      <c r="N296" s="100"/>
      <c r="O296" s="100"/>
      <c r="P296" s="104"/>
      <c r="Q296" s="100"/>
      <c r="R296" s="100"/>
      <c r="S296" s="100"/>
      <c r="T296" s="100"/>
      <c r="U296" s="100"/>
      <c r="V296" s="100"/>
      <c r="W296" s="100"/>
      <c r="X296" s="100"/>
      <c r="Y296" s="100"/>
      <c r="Z296" s="100"/>
      <c r="AA296" s="569"/>
    </row>
    <row r="297" spans="1:27" x14ac:dyDescent="0.3">
      <c r="A297" s="99"/>
      <c r="B297" s="100"/>
      <c r="C297" s="101"/>
      <c r="D297" s="100"/>
      <c r="E297" s="100"/>
      <c r="F297" s="100"/>
      <c r="G297" s="100"/>
      <c r="H297" s="100"/>
      <c r="I297" s="99"/>
      <c r="J297" s="100"/>
      <c r="K297" s="100"/>
      <c r="L297" s="100"/>
      <c r="M297" s="100"/>
      <c r="N297" s="100"/>
      <c r="O297" s="100"/>
      <c r="P297" s="104"/>
      <c r="Q297" s="100"/>
      <c r="R297" s="100"/>
      <c r="S297" s="100"/>
      <c r="T297" s="100"/>
      <c r="U297" s="100"/>
      <c r="V297" s="100"/>
      <c r="W297" s="100"/>
      <c r="X297" s="100"/>
      <c r="Y297" s="100"/>
      <c r="Z297" s="100"/>
      <c r="AA297" s="569"/>
    </row>
    <row r="298" spans="1:27" x14ac:dyDescent="0.3">
      <c r="A298" s="99"/>
      <c r="B298" s="100"/>
      <c r="C298" s="101"/>
      <c r="D298" s="100"/>
      <c r="E298" s="100"/>
      <c r="F298" s="100"/>
      <c r="G298" s="100"/>
      <c r="H298" s="100"/>
      <c r="I298" s="99"/>
      <c r="J298" s="100"/>
      <c r="K298" s="100"/>
      <c r="L298" s="100"/>
      <c r="M298" s="100"/>
      <c r="N298" s="100"/>
      <c r="O298" s="100"/>
      <c r="P298" s="104"/>
      <c r="Q298" s="100"/>
      <c r="R298" s="100"/>
      <c r="S298" s="100"/>
      <c r="T298" s="100"/>
      <c r="U298" s="100"/>
      <c r="V298" s="100"/>
      <c r="W298" s="100"/>
      <c r="X298" s="100"/>
      <c r="Y298" s="100"/>
      <c r="Z298" s="100"/>
      <c r="AA298" s="569"/>
    </row>
    <row r="299" spans="1:27" x14ac:dyDescent="0.3">
      <c r="A299" s="99"/>
      <c r="B299" s="100"/>
      <c r="C299" s="101"/>
      <c r="D299" s="100"/>
      <c r="E299" s="100"/>
      <c r="F299" s="100"/>
      <c r="G299" s="100"/>
      <c r="H299" s="100"/>
      <c r="I299" s="99"/>
      <c r="J299" s="100"/>
      <c r="K299" s="100"/>
      <c r="L299" s="100"/>
      <c r="M299" s="100"/>
      <c r="N299" s="100"/>
      <c r="O299" s="100"/>
      <c r="P299" s="104"/>
      <c r="Q299" s="100"/>
      <c r="R299" s="100"/>
      <c r="S299" s="100"/>
      <c r="T299" s="100"/>
      <c r="U299" s="100"/>
      <c r="V299" s="100"/>
      <c r="W299" s="100"/>
      <c r="X299" s="100"/>
      <c r="Y299" s="100"/>
      <c r="Z299" s="100"/>
      <c r="AA299" s="569"/>
    </row>
    <row r="300" spans="1:27" x14ac:dyDescent="0.3">
      <c r="A300" s="99"/>
      <c r="B300" s="100"/>
      <c r="C300" s="101"/>
      <c r="D300" s="100"/>
      <c r="E300" s="100"/>
      <c r="F300" s="100"/>
      <c r="G300" s="100"/>
      <c r="H300" s="100"/>
      <c r="I300" s="99"/>
      <c r="J300" s="100"/>
      <c r="K300" s="100"/>
      <c r="L300" s="100"/>
      <c r="M300" s="100"/>
      <c r="N300" s="100"/>
      <c r="O300" s="100"/>
      <c r="P300" s="104"/>
      <c r="Q300" s="100"/>
      <c r="R300" s="100"/>
      <c r="S300" s="100"/>
      <c r="T300" s="100"/>
      <c r="U300" s="100"/>
      <c r="V300" s="100"/>
      <c r="W300" s="100"/>
      <c r="X300" s="100"/>
      <c r="Y300" s="100"/>
      <c r="Z300" s="100"/>
      <c r="AA300" s="569"/>
    </row>
    <row r="301" spans="1:27" x14ac:dyDescent="0.3">
      <c r="A301" s="99"/>
      <c r="B301" s="100"/>
      <c r="C301" s="101"/>
      <c r="D301" s="100"/>
      <c r="E301" s="100"/>
      <c r="F301" s="100"/>
      <c r="G301" s="100"/>
      <c r="H301" s="100"/>
      <c r="I301" s="99"/>
      <c r="J301" s="100"/>
      <c r="K301" s="100"/>
      <c r="L301" s="100"/>
      <c r="M301" s="100"/>
      <c r="N301" s="100"/>
      <c r="O301" s="100"/>
      <c r="P301" s="104"/>
      <c r="Q301" s="100"/>
      <c r="R301" s="100"/>
      <c r="S301" s="100"/>
      <c r="T301" s="100"/>
      <c r="U301" s="100"/>
      <c r="V301" s="100"/>
      <c r="W301" s="100"/>
      <c r="X301" s="100"/>
      <c r="Y301" s="100"/>
      <c r="Z301" s="100"/>
      <c r="AA301" s="569"/>
    </row>
    <row r="302" spans="1:27" x14ac:dyDescent="0.3">
      <c r="A302" s="99"/>
      <c r="B302" s="100"/>
      <c r="C302" s="101"/>
      <c r="D302" s="100"/>
      <c r="E302" s="100"/>
      <c r="F302" s="100"/>
      <c r="G302" s="100"/>
      <c r="H302" s="100"/>
      <c r="I302" s="99"/>
      <c r="J302" s="100"/>
      <c r="K302" s="100"/>
      <c r="L302" s="100"/>
      <c r="M302" s="100"/>
      <c r="N302" s="100"/>
      <c r="O302" s="100"/>
      <c r="P302" s="104"/>
      <c r="Q302" s="100"/>
      <c r="R302" s="100"/>
      <c r="S302" s="100"/>
      <c r="T302" s="100"/>
      <c r="U302" s="100"/>
      <c r="V302" s="100"/>
      <c r="W302" s="100"/>
      <c r="X302" s="100"/>
      <c r="Y302" s="100"/>
      <c r="Z302" s="100"/>
      <c r="AA302" s="569"/>
    </row>
    <row r="303" spans="1:27" x14ac:dyDescent="0.3">
      <c r="A303" s="99"/>
      <c r="B303" s="100"/>
      <c r="C303" s="101"/>
      <c r="D303" s="100"/>
      <c r="E303" s="100"/>
      <c r="F303" s="100"/>
      <c r="G303" s="100"/>
      <c r="H303" s="100"/>
      <c r="I303" s="99"/>
      <c r="J303" s="100"/>
      <c r="K303" s="100"/>
      <c r="L303" s="100"/>
      <c r="M303" s="100"/>
      <c r="N303" s="100"/>
      <c r="O303" s="100"/>
      <c r="P303" s="104"/>
      <c r="Q303" s="100"/>
      <c r="R303" s="100"/>
      <c r="S303" s="100"/>
      <c r="T303" s="100"/>
      <c r="U303" s="100"/>
      <c r="V303" s="100"/>
      <c r="W303" s="100"/>
      <c r="X303" s="100"/>
      <c r="Y303" s="100"/>
      <c r="Z303" s="100"/>
      <c r="AA303" s="569"/>
    </row>
    <row r="304" spans="1:27" x14ac:dyDescent="0.3">
      <c r="A304" s="99"/>
      <c r="B304" s="100"/>
      <c r="C304" s="101"/>
      <c r="D304" s="100"/>
      <c r="E304" s="100"/>
      <c r="F304" s="100"/>
      <c r="G304" s="100"/>
      <c r="H304" s="100"/>
      <c r="I304" s="99"/>
      <c r="J304" s="100"/>
      <c r="K304" s="100"/>
      <c r="L304" s="100"/>
      <c r="M304" s="100"/>
      <c r="N304" s="100"/>
      <c r="O304" s="100"/>
      <c r="P304" s="104"/>
      <c r="Q304" s="100"/>
      <c r="R304" s="100"/>
      <c r="S304" s="100"/>
      <c r="T304" s="100"/>
      <c r="U304" s="100"/>
      <c r="V304" s="100"/>
      <c r="W304" s="100"/>
      <c r="X304" s="100"/>
      <c r="Y304" s="100"/>
      <c r="Z304" s="100"/>
      <c r="AA304" s="569"/>
    </row>
    <row r="305" spans="1:27" x14ac:dyDescent="0.3">
      <c r="A305" s="99"/>
      <c r="B305" s="100"/>
      <c r="C305" s="101"/>
      <c r="D305" s="100"/>
      <c r="E305" s="100"/>
      <c r="F305" s="100"/>
      <c r="G305" s="100"/>
      <c r="H305" s="100"/>
      <c r="I305" s="99"/>
      <c r="J305" s="100"/>
      <c r="K305" s="100"/>
      <c r="L305" s="100"/>
      <c r="M305" s="100"/>
      <c r="N305" s="100"/>
      <c r="O305" s="100"/>
      <c r="P305" s="104"/>
      <c r="Q305" s="100"/>
      <c r="R305" s="100"/>
      <c r="S305" s="100"/>
      <c r="T305" s="100"/>
      <c r="U305" s="100"/>
      <c r="V305" s="100"/>
      <c r="W305" s="100"/>
      <c r="X305" s="100"/>
      <c r="Y305" s="100"/>
      <c r="Z305" s="100"/>
      <c r="AA305" s="569"/>
    </row>
    <row r="306" spans="1:27" x14ac:dyDescent="0.3">
      <c r="A306" s="99"/>
      <c r="B306" s="100"/>
      <c r="C306" s="101"/>
      <c r="D306" s="100"/>
      <c r="E306" s="100"/>
      <c r="F306" s="100"/>
      <c r="G306" s="100"/>
      <c r="H306" s="100"/>
      <c r="I306" s="99"/>
      <c r="J306" s="100"/>
      <c r="K306" s="100"/>
      <c r="L306" s="100"/>
      <c r="M306" s="100"/>
      <c r="N306" s="100"/>
      <c r="O306" s="100"/>
      <c r="P306" s="104"/>
      <c r="Q306" s="100"/>
      <c r="R306" s="100"/>
      <c r="S306" s="100"/>
      <c r="T306" s="100"/>
      <c r="U306" s="100"/>
      <c r="V306" s="100"/>
      <c r="W306" s="100"/>
      <c r="X306" s="100"/>
      <c r="Y306" s="100"/>
      <c r="Z306" s="100"/>
      <c r="AA306" s="569"/>
    </row>
    <row r="307" spans="1:27" x14ac:dyDescent="0.3">
      <c r="A307" s="99"/>
      <c r="B307" s="100"/>
      <c r="C307" s="101"/>
      <c r="D307" s="100"/>
      <c r="E307" s="100"/>
      <c r="F307" s="100"/>
      <c r="G307" s="100"/>
      <c r="H307" s="100"/>
      <c r="I307" s="99"/>
      <c r="J307" s="100"/>
      <c r="K307" s="100"/>
      <c r="L307" s="100"/>
      <c r="M307" s="100"/>
      <c r="N307" s="100"/>
      <c r="O307" s="100"/>
      <c r="P307" s="104"/>
      <c r="Q307" s="100"/>
      <c r="R307" s="100"/>
      <c r="S307" s="100"/>
      <c r="T307" s="100"/>
      <c r="U307" s="100"/>
      <c r="V307" s="100"/>
      <c r="W307" s="100"/>
      <c r="X307" s="100"/>
      <c r="Y307" s="100"/>
      <c r="Z307" s="100"/>
      <c r="AA307" s="569"/>
    </row>
    <row r="308" spans="1:27" x14ac:dyDescent="0.3">
      <c r="A308" s="99"/>
      <c r="B308" s="100"/>
      <c r="C308" s="101"/>
      <c r="D308" s="100"/>
      <c r="E308" s="100"/>
      <c r="F308" s="100"/>
      <c r="G308" s="100"/>
      <c r="H308" s="100"/>
      <c r="I308" s="99"/>
      <c r="J308" s="100"/>
      <c r="K308" s="100"/>
      <c r="L308" s="100"/>
      <c r="M308" s="100"/>
      <c r="N308" s="100"/>
      <c r="O308" s="100"/>
      <c r="P308" s="104"/>
      <c r="Q308" s="100"/>
      <c r="R308" s="100"/>
      <c r="S308" s="100"/>
      <c r="T308" s="100"/>
      <c r="U308" s="100"/>
      <c r="V308" s="100"/>
      <c r="W308" s="100"/>
      <c r="X308" s="100"/>
      <c r="Y308" s="100"/>
      <c r="Z308" s="100"/>
      <c r="AA308" s="569"/>
    </row>
    <row r="309" spans="1:27" x14ac:dyDescent="0.3">
      <c r="A309" s="99"/>
      <c r="B309" s="100"/>
      <c r="C309" s="101"/>
      <c r="D309" s="100"/>
      <c r="E309" s="100"/>
      <c r="F309" s="100"/>
      <c r="G309" s="100"/>
      <c r="H309" s="100"/>
      <c r="I309" s="99"/>
      <c r="J309" s="100"/>
      <c r="K309" s="100"/>
      <c r="L309" s="100"/>
      <c r="M309" s="100"/>
      <c r="N309" s="100"/>
      <c r="O309" s="100"/>
      <c r="P309" s="104"/>
      <c r="Q309" s="100"/>
      <c r="R309" s="100"/>
      <c r="S309" s="100"/>
      <c r="T309" s="100"/>
      <c r="U309" s="100"/>
      <c r="V309" s="100"/>
      <c r="W309" s="100"/>
      <c r="X309" s="100"/>
      <c r="Y309" s="100"/>
      <c r="Z309" s="100"/>
      <c r="AA309" s="569"/>
    </row>
    <row r="310" spans="1:27" x14ac:dyDescent="0.3">
      <c r="A310" s="99"/>
      <c r="B310" s="100"/>
      <c r="C310" s="101"/>
      <c r="D310" s="100"/>
      <c r="E310" s="100"/>
      <c r="F310" s="100"/>
      <c r="G310" s="100"/>
      <c r="H310" s="100"/>
      <c r="I310" s="99"/>
      <c r="J310" s="100"/>
      <c r="K310" s="100"/>
      <c r="L310" s="100"/>
      <c r="M310" s="100"/>
      <c r="N310" s="100"/>
      <c r="O310" s="100"/>
      <c r="P310" s="104"/>
      <c r="Q310" s="100"/>
      <c r="R310" s="100"/>
      <c r="S310" s="100"/>
      <c r="T310" s="100"/>
      <c r="U310" s="100"/>
      <c r="V310" s="100"/>
      <c r="W310" s="100"/>
      <c r="X310" s="100"/>
      <c r="Y310" s="100"/>
      <c r="Z310" s="100"/>
      <c r="AA310" s="569"/>
    </row>
    <row r="311" spans="1:27" x14ac:dyDescent="0.3">
      <c r="A311" s="99"/>
      <c r="B311" s="100"/>
      <c r="C311" s="101"/>
      <c r="D311" s="100"/>
      <c r="E311" s="100"/>
      <c r="F311" s="100"/>
      <c r="G311" s="100"/>
      <c r="H311" s="100"/>
      <c r="I311" s="99"/>
      <c r="J311" s="100"/>
      <c r="K311" s="100"/>
      <c r="L311" s="100"/>
      <c r="M311" s="100"/>
      <c r="N311" s="100"/>
      <c r="O311" s="100"/>
      <c r="P311" s="104"/>
      <c r="Q311" s="100"/>
      <c r="R311" s="100"/>
      <c r="S311" s="100"/>
      <c r="T311" s="100"/>
      <c r="U311" s="100"/>
      <c r="V311" s="100"/>
      <c r="W311" s="100"/>
      <c r="X311" s="100"/>
      <c r="Y311" s="100"/>
      <c r="Z311" s="100"/>
      <c r="AA311" s="569"/>
    </row>
    <row r="312" spans="1:27" x14ac:dyDescent="0.3">
      <c r="A312" s="99"/>
      <c r="B312" s="100"/>
      <c r="C312" s="101"/>
      <c r="D312" s="100"/>
      <c r="E312" s="100"/>
      <c r="F312" s="100"/>
      <c r="G312" s="100"/>
      <c r="H312" s="100"/>
      <c r="I312" s="99"/>
      <c r="J312" s="100"/>
      <c r="K312" s="100"/>
      <c r="L312" s="100"/>
      <c r="M312" s="100"/>
      <c r="N312" s="100"/>
      <c r="O312" s="100"/>
      <c r="P312" s="104"/>
      <c r="Q312" s="100"/>
      <c r="R312" s="100"/>
      <c r="S312" s="100"/>
      <c r="T312" s="100"/>
      <c r="U312" s="100"/>
      <c r="V312" s="100"/>
      <c r="W312" s="100"/>
      <c r="X312" s="100"/>
      <c r="Y312" s="100"/>
      <c r="Z312" s="100"/>
      <c r="AA312" s="569"/>
    </row>
    <row r="313" spans="1:27" x14ac:dyDescent="0.3">
      <c r="A313" s="99"/>
      <c r="B313" s="100"/>
      <c r="C313" s="101"/>
      <c r="D313" s="100"/>
      <c r="E313" s="100"/>
      <c r="F313" s="100"/>
      <c r="G313" s="100"/>
      <c r="H313" s="100"/>
      <c r="I313" s="99"/>
      <c r="J313" s="100"/>
      <c r="K313" s="100"/>
      <c r="L313" s="100"/>
      <c r="M313" s="100"/>
      <c r="N313" s="100"/>
      <c r="O313" s="100"/>
      <c r="P313" s="104"/>
      <c r="Q313" s="100"/>
      <c r="R313" s="100"/>
      <c r="S313" s="100"/>
      <c r="T313" s="100"/>
      <c r="U313" s="100"/>
      <c r="V313" s="100"/>
      <c r="W313" s="100"/>
      <c r="X313" s="100"/>
      <c r="Y313" s="100"/>
      <c r="Z313" s="100"/>
      <c r="AA313" s="569"/>
    </row>
    <row r="314" spans="1:27" x14ac:dyDescent="0.3">
      <c r="A314" s="99"/>
      <c r="B314" s="100"/>
      <c r="C314" s="101"/>
      <c r="D314" s="100"/>
      <c r="E314" s="100"/>
      <c r="F314" s="100"/>
      <c r="G314" s="100"/>
      <c r="H314" s="100"/>
      <c r="I314" s="99"/>
      <c r="J314" s="100"/>
      <c r="K314" s="100"/>
      <c r="L314" s="100"/>
      <c r="M314" s="100"/>
      <c r="N314" s="100"/>
      <c r="O314" s="100"/>
      <c r="P314" s="104"/>
      <c r="Q314" s="100"/>
      <c r="R314" s="100"/>
      <c r="S314" s="100"/>
      <c r="T314" s="100"/>
      <c r="U314" s="100"/>
      <c r="V314" s="100"/>
      <c r="W314" s="100"/>
      <c r="X314" s="100"/>
      <c r="Y314" s="100"/>
      <c r="Z314" s="100"/>
      <c r="AA314" s="569"/>
    </row>
    <row r="315" spans="1:27" x14ac:dyDescent="0.3">
      <c r="A315" s="99"/>
      <c r="B315" s="100"/>
      <c r="C315" s="101"/>
      <c r="D315" s="100"/>
      <c r="E315" s="100"/>
      <c r="F315" s="100"/>
      <c r="G315" s="100"/>
      <c r="H315" s="100"/>
      <c r="I315" s="99"/>
      <c r="J315" s="100"/>
      <c r="K315" s="100"/>
      <c r="L315" s="100"/>
      <c r="M315" s="100"/>
      <c r="N315" s="100"/>
      <c r="O315" s="100"/>
      <c r="P315" s="104"/>
      <c r="Q315" s="100"/>
      <c r="R315" s="100"/>
      <c r="S315" s="100"/>
      <c r="T315" s="100"/>
      <c r="U315" s="100"/>
      <c r="V315" s="100"/>
      <c r="W315" s="100"/>
      <c r="X315" s="100"/>
      <c r="Y315" s="100"/>
      <c r="Z315" s="100"/>
      <c r="AA315" s="569"/>
    </row>
    <row r="316" spans="1:27" x14ac:dyDescent="0.3">
      <c r="A316" s="99"/>
      <c r="B316" s="100"/>
      <c r="C316" s="101"/>
      <c r="D316" s="100"/>
      <c r="E316" s="100"/>
      <c r="F316" s="100"/>
      <c r="G316" s="100"/>
      <c r="H316" s="100"/>
      <c r="I316" s="99"/>
      <c r="J316" s="100"/>
      <c r="K316" s="100"/>
      <c r="L316" s="100"/>
      <c r="M316" s="100"/>
      <c r="N316" s="100"/>
      <c r="O316" s="100"/>
      <c r="P316" s="104"/>
      <c r="Q316" s="100"/>
      <c r="R316" s="100"/>
      <c r="S316" s="100"/>
      <c r="T316" s="100"/>
      <c r="U316" s="100"/>
      <c r="V316" s="100"/>
      <c r="W316" s="100"/>
      <c r="X316" s="100"/>
      <c r="Y316" s="100"/>
      <c r="Z316" s="100"/>
      <c r="AA316" s="569"/>
    </row>
    <row r="317" spans="1:27" x14ac:dyDescent="0.3">
      <c r="A317" s="99"/>
      <c r="B317" s="100"/>
      <c r="C317" s="101"/>
      <c r="D317" s="100"/>
      <c r="E317" s="100"/>
      <c r="F317" s="100"/>
      <c r="G317" s="100"/>
      <c r="H317" s="100"/>
      <c r="I317" s="99"/>
      <c r="J317" s="100"/>
      <c r="K317" s="100"/>
      <c r="L317" s="100"/>
      <c r="M317" s="100"/>
      <c r="N317" s="100"/>
      <c r="O317" s="100"/>
      <c r="P317" s="104"/>
      <c r="Q317" s="100"/>
      <c r="R317" s="100"/>
      <c r="S317" s="100"/>
      <c r="T317" s="100"/>
      <c r="U317" s="100"/>
      <c r="V317" s="100"/>
      <c r="W317" s="100"/>
      <c r="X317" s="100"/>
      <c r="Y317" s="100"/>
      <c r="Z317" s="100"/>
      <c r="AA317" s="569"/>
    </row>
    <row r="318" spans="1:27" x14ac:dyDescent="0.3">
      <c r="A318" s="99"/>
      <c r="B318" s="100"/>
      <c r="C318" s="101"/>
      <c r="D318" s="100"/>
      <c r="E318" s="100"/>
      <c r="F318" s="100"/>
      <c r="G318" s="100"/>
      <c r="H318" s="100"/>
      <c r="I318" s="99"/>
      <c r="J318" s="100"/>
      <c r="K318" s="100"/>
      <c r="L318" s="100"/>
      <c r="M318" s="100"/>
      <c r="N318" s="100"/>
      <c r="O318" s="100"/>
      <c r="P318" s="104"/>
      <c r="Q318" s="100"/>
      <c r="R318" s="100"/>
      <c r="S318" s="100"/>
      <c r="T318" s="100"/>
      <c r="U318" s="100"/>
      <c r="V318" s="100"/>
      <c r="W318" s="100"/>
      <c r="X318" s="100"/>
      <c r="Y318" s="100"/>
      <c r="Z318" s="100"/>
      <c r="AA318" s="569"/>
    </row>
    <row r="319" spans="1:27" x14ac:dyDescent="0.3">
      <c r="A319" s="99"/>
      <c r="B319" s="100"/>
      <c r="C319" s="101"/>
      <c r="D319" s="100"/>
      <c r="E319" s="100"/>
      <c r="F319" s="100"/>
      <c r="G319" s="100"/>
      <c r="H319" s="100"/>
      <c r="I319" s="99"/>
      <c r="J319" s="100"/>
      <c r="K319" s="100"/>
      <c r="L319" s="100"/>
      <c r="M319" s="100"/>
      <c r="N319" s="100"/>
      <c r="O319" s="100"/>
      <c r="P319" s="104"/>
      <c r="Q319" s="100"/>
      <c r="R319" s="100"/>
      <c r="S319" s="100"/>
      <c r="T319" s="100"/>
      <c r="U319" s="100"/>
      <c r="V319" s="100"/>
      <c r="W319" s="100"/>
      <c r="X319" s="100"/>
      <c r="Y319" s="100"/>
      <c r="Z319" s="100"/>
      <c r="AA319" s="569"/>
    </row>
    <row r="320" spans="1:27" x14ac:dyDescent="0.3">
      <c r="A320" s="99"/>
      <c r="B320" s="100"/>
      <c r="C320" s="101"/>
      <c r="D320" s="100"/>
      <c r="E320" s="100"/>
      <c r="F320" s="100"/>
      <c r="G320" s="100"/>
      <c r="H320" s="100"/>
      <c r="I320" s="99"/>
      <c r="J320" s="100"/>
      <c r="K320" s="100"/>
      <c r="L320" s="100"/>
      <c r="M320" s="100"/>
      <c r="N320" s="100"/>
      <c r="O320" s="100"/>
      <c r="P320" s="104"/>
      <c r="Q320" s="100"/>
      <c r="R320" s="100"/>
      <c r="S320" s="100"/>
      <c r="T320" s="100"/>
      <c r="U320" s="100"/>
      <c r="V320" s="100"/>
      <c r="W320" s="100"/>
      <c r="X320" s="100"/>
      <c r="Y320" s="100"/>
      <c r="Z320" s="100"/>
      <c r="AA320" s="569"/>
    </row>
    <row r="321" spans="1:27" x14ac:dyDescent="0.3">
      <c r="A321" s="99"/>
      <c r="B321" s="100"/>
      <c r="C321" s="101"/>
      <c r="D321" s="100"/>
      <c r="E321" s="100"/>
      <c r="F321" s="100"/>
      <c r="G321" s="100"/>
      <c r="H321" s="100"/>
      <c r="I321" s="99"/>
      <c r="J321" s="100"/>
      <c r="K321" s="100"/>
      <c r="L321" s="100"/>
      <c r="M321" s="100"/>
      <c r="N321" s="100"/>
      <c r="O321" s="100"/>
      <c r="P321" s="104"/>
      <c r="Q321" s="100"/>
      <c r="R321" s="100"/>
      <c r="S321" s="100"/>
      <c r="T321" s="100"/>
      <c r="U321" s="100"/>
      <c r="V321" s="100"/>
      <c r="W321" s="100"/>
      <c r="X321" s="100"/>
      <c r="Y321" s="100"/>
      <c r="Z321" s="100"/>
      <c r="AA321" s="569"/>
    </row>
    <row r="322" spans="1:27" x14ac:dyDescent="0.3">
      <c r="A322" s="99"/>
      <c r="B322" s="100"/>
      <c r="C322" s="101"/>
      <c r="D322" s="100"/>
      <c r="E322" s="100"/>
      <c r="F322" s="100"/>
      <c r="G322" s="100"/>
      <c r="H322" s="100"/>
      <c r="I322" s="99"/>
      <c r="J322" s="100"/>
      <c r="K322" s="100"/>
      <c r="L322" s="100"/>
      <c r="M322" s="100"/>
      <c r="N322" s="100"/>
      <c r="O322" s="100"/>
      <c r="P322" s="104"/>
      <c r="Q322" s="100"/>
      <c r="R322" s="100"/>
      <c r="S322" s="100"/>
      <c r="T322" s="100"/>
      <c r="U322" s="100"/>
      <c r="V322" s="100"/>
      <c r="W322" s="100"/>
      <c r="X322" s="100"/>
      <c r="Y322" s="100"/>
      <c r="Z322" s="100"/>
      <c r="AA322" s="569"/>
    </row>
    <row r="323" spans="1:27" x14ac:dyDescent="0.3">
      <c r="A323" s="99"/>
      <c r="B323" s="100"/>
      <c r="C323" s="101"/>
      <c r="D323" s="100"/>
      <c r="E323" s="100"/>
      <c r="F323" s="100"/>
      <c r="G323" s="100"/>
      <c r="H323" s="100"/>
      <c r="I323" s="99"/>
      <c r="J323" s="100"/>
      <c r="K323" s="100"/>
      <c r="L323" s="100"/>
      <c r="M323" s="100"/>
      <c r="N323" s="100"/>
      <c r="O323" s="100"/>
      <c r="P323" s="104"/>
      <c r="Q323" s="100"/>
      <c r="R323" s="100"/>
      <c r="S323" s="100"/>
      <c r="T323" s="100"/>
      <c r="U323" s="100"/>
      <c r="V323" s="100"/>
      <c r="W323" s="100"/>
      <c r="X323" s="100"/>
      <c r="Y323" s="100"/>
      <c r="Z323" s="100"/>
      <c r="AA323" s="569"/>
    </row>
    <row r="324" spans="1:27" x14ac:dyDescent="0.3">
      <c r="A324" s="99"/>
      <c r="B324" s="100"/>
      <c r="C324" s="101"/>
      <c r="D324" s="100"/>
      <c r="E324" s="100"/>
      <c r="F324" s="100"/>
      <c r="G324" s="100"/>
      <c r="H324" s="100"/>
      <c r="I324" s="99"/>
      <c r="J324" s="100"/>
      <c r="K324" s="100"/>
      <c r="L324" s="100"/>
      <c r="M324" s="100"/>
      <c r="N324" s="100"/>
      <c r="O324" s="100"/>
      <c r="P324" s="104"/>
      <c r="Q324" s="100"/>
      <c r="R324" s="100"/>
      <c r="S324" s="100"/>
      <c r="T324" s="100"/>
      <c r="U324" s="100"/>
      <c r="V324" s="100"/>
      <c r="W324" s="100"/>
      <c r="X324" s="100"/>
      <c r="Y324" s="100"/>
      <c r="Z324" s="100"/>
      <c r="AA324" s="569"/>
    </row>
    <row r="325" spans="1:27" x14ac:dyDescent="0.3">
      <c r="A325" s="99"/>
      <c r="B325" s="100"/>
      <c r="C325" s="101"/>
      <c r="D325" s="100"/>
      <c r="E325" s="100"/>
      <c r="F325" s="100"/>
      <c r="G325" s="100"/>
      <c r="H325" s="100"/>
      <c r="I325" s="99"/>
      <c r="J325" s="100"/>
      <c r="K325" s="100"/>
      <c r="L325" s="100"/>
      <c r="M325" s="100"/>
      <c r="N325" s="100"/>
      <c r="O325" s="100"/>
      <c r="P325" s="104"/>
      <c r="Q325" s="100"/>
      <c r="R325" s="100"/>
      <c r="S325" s="100"/>
      <c r="T325" s="100"/>
      <c r="U325" s="100"/>
      <c r="V325" s="100"/>
      <c r="W325" s="100"/>
      <c r="X325" s="100"/>
      <c r="Y325" s="100"/>
      <c r="Z325" s="100"/>
      <c r="AA325" s="569"/>
    </row>
    <row r="326" spans="1:27" x14ac:dyDescent="0.3">
      <c r="A326" s="99"/>
      <c r="B326" s="100"/>
      <c r="C326" s="101"/>
      <c r="D326" s="100"/>
      <c r="E326" s="100"/>
      <c r="F326" s="100"/>
      <c r="G326" s="100"/>
      <c r="H326" s="100"/>
      <c r="I326" s="99"/>
      <c r="J326" s="100"/>
      <c r="K326" s="100"/>
      <c r="L326" s="100"/>
      <c r="M326" s="100"/>
      <c r="N326" s="100"/>
      <c r="O326" s="100"/>
      <c r="P326" s="104"/>
      <c r="Q326" s="100"/>
      <c r="R326" s="100"/>
      <c r="S326" s="100"/>
      <c r="T326" s="100"/>
      <c r="U326" s="100"/>
      <c r="V326" s="100"/>
      <c r="W326" s="100"/>
      <c r="X326" s="100"/>
      <c r="Y326" s="100"/>
      <c r="Z326" s="100"/>
      <c r="AA326" s="569"/>
    </row>
    <row r="327" spans="1:27" x14ac:dyDescent="0.3">
      <c r="A327" s="99"/>
      <c r="B327" s="100"/>
      <c r="C327" s="101"/>
      <c r="D327" s="100"/>
      <c r="E327" s="100"/>
      <c r="F327" s="100"/>
      <c r="G327" s="100"/>
      <c r="H327" s="100"/>
      <c r="I327" s="99"/>
      <c r="J327" s="100"/>
      <c r="K327" s="100"/>
      <c r="L327" s="100"/>
      <c r="M327" s="100"/>
      <c r="N327" s="100"/>
      <c r="O327" s="100"/>
      <c r="P327" s="104"/>
      <c r="Q327" s="100"/>
      <c r="R327" s="100"/>
      <c r="S327" s="100"/>
      <c r="T327" s="100"/>
      <c r="U327" s="100"/>
      <c r="V327" s="100"/>
      <c r="W327" s="100"/>
      <c r="X327" s="100"/>
      <c r="Y327" s="100"/>
      <c r="Z327" s="100"/>
      <c r="AA327" s="569"/>
    </row>
    <row r="328" spans="1:27" x14ac:dyDescent="0.3">
      <c r="A328" s="99"/>
      <c r="B328" s="100"/>
      <c r="C328" s="101"/>
      <c r="D328" s="100"/>
      <c r="E328" s="100"/>
      <c r="F328" s="100"/>
      <c r="G328" s="100"/>
      <c r="H328" s="100"/>
      <c r="I328" s="99"/>
      <c r="J328" s="100"/>
      <c r="K328" s="100"/>
      <c r="L328" s="100"/>
      <c r="M328" s="100"/>
      <c r="N328" s="100"/>
      <c r="O328" s="100"/>
      <c r="P328" s="104"/>
      <c r="Q328" s="100"/>
      <c r="R328" s="100"/>
      <c r="S328" s="100"/>
      <c r="T328" s="100"/>
      <c r="U328" s="100"/>
      <c r="V328" s="100"/>
      <c r="W328" s="100"/>
      <c r="X328" s="100"/>
      <c r="Y328" s="100"/>
      <c r="Z328" s="100"/>
      <c r="AA328" s="569"/>
    </row>
    <row r="329" spans="1:27" x14ac:dyDescent="0.3">
      <c r="A329" s="99"/>
      <c r="B329" s="100"/>
      <c r="C329" s="101"/>
      <c r="D329" s="100"/>
      <c r="E329" s="100"/>
      <c r="F329" s="100"/>
      <c r="G329" s="100"/>
      <c r="H329" s="100"/>
      <c r="I329" s="99"/>
      <c r="J329" s="100"/>
      <c r="K329" s="100"/>
      <c r="L329" s="100"/>
      <c r="M329" s="100"/>
      <c r="N329" s="100"/>
      <c r="O329" s="100"/>
      <c r="P329" s="104"/>
      <c r="Q329" s="100"/>
      <c r="R329" s="100"/>
      <c r="S329" s="100"/>
      <c r="T329" s="100"/>
      <c r="U329" s="100"/>
      <c r="V329" s="100"/>
      <c r="W329" s="100"/>
      <c r="X329" s="100"/>
      <c r="Y329" s="100"/>
      <c r="Z329" s="100"/>
      <c r="AA329" s="569"/>
    </row>
    <row r="330" spans="1:27" x14ac:dyDescent="0.3">
      <c r="A330" s="99"/>
      <c r="B330" s="100"/>
      <c r="C330" s="101"/>
      <c r="D330" s="100"/>
      <c r="E330" s="100"/>
      <c r="F330" s="100"/>
      <c r="G330" s="100"/>
      <c r="H330" s="100"/>
      <c r="I330" s="99"/>
      <c r="J330" s="100"/>
      <c r="K330" s="100"/>
      <c r="L330" s="100"/>
      <c r="M330" s="100"/>
      <c r="N330" s="100"/>
      <c r="O330" s="100"/>
      <c r="P330" s="104"/>
      <c r="Q330" s="100"/>
      <c r="R330" s="100"/>
      <c r="S330" s="100"/>
      <c r="T330" s="100"/>
      <c r="U330" s="100"/>
      <c r="V330" s="100"/>
      <c r="W330" s="100"/>
      <c r="X330" s="100"/>
      <c r="Y330" s="100"/>
      <c r="Z330" s="100"/>
      <c r="AA330" s="569"/>
    </row>
    <row r="331" spans="1:27" x14ac:dyDescent="0.3">
      <c r="A331" s="99"/>
      <c r="B331" s="100"/>
      <c r="C331" s="101"/>
      <c r="D331" s="100"/>
      <c r="E331" s="100"/>
      <c r="F331" s="100"/>
      <c r="G331" s="100"/>
      <c r="H331" s="100"/>
      <c r="I331" s="99"/>
      <c r="J331" s="100"/>
      <c r="K331" s="100"/>
      <c r="L331" s="100"/>
      <c r="M331" s="100"/>
      <c r="N331" s="100"/>
      <c r="O331" s="100"/>
      <c r="P331" s="104"/>
      <c r="Q331" s="100"/>
      <c r="R331" s="100"/>
      <c r="S331" s="100"/>
      <c r="T331" s="100"/>
      <c r="U331" s="100"/>
      <c r="V331" s="100"/>
      <c r="W331" s="100"/>
      <c r="X331" s="100"/>
      <c r="Y331" s="100"/>
      <c r="Z331" s="100"/>
      <c r="AA331" s="569"/>
    </row>
    <row r="332" spans="1:27" x14ac:dyDescent="0.3">
      <c r="A332" s="99"/>
      <c r="B332" s="100"/>
      <c r="C332" s="101"/>
      <c r="D332" s="100"/>
      <c r="E332" s="100"/>
      <c r="F332" s="100"/>
      <c r="G332" s="100"/>
      <c r="H332" s="100"/>
      <c r="I332" s="99"/>
      <c r="J332" s="100"/>
      <c r="K332" s="100"/>
      <c r="L332" s="100"/>
      <c r="M332" s="100"/>
      <c r="N332" s="100"/>
      <c r="O332" s="100"/>
      <c r="P332" s="104"/>
      <c r="Q332" s="100"/>
      <c r="R332" s="100"/>
      <c r="S332" s="100"/>
      <c r="T332" s="100"/>
      <c r="U332" s="100"/>
      <c r="V332" s="100"/>
      <c r="W332" s="100"/>
      <c r="X332" s="100"/>
      <c r="Y332" s="100"/>
      <c r="Z332" s="100"/>
      <c r="AA332" s="569"/>
    </row>
    <row r="333" spans="1:27" x14ac:dyDescent="0.3">
      <c r="A333" s="99"/>
      <c r="B333" s="100"/>
      <c r="C333" s="101"/>
      <c r="D333" s="100"/>
      <c r="E333" s="100"/>
      <c r="F333" s="100"/>
      <c r="G333" s="100"/>
      <c r="H333" s="100"/>
      <c r="I333" s="99"/>
      <c r="J333" s="100"/>
      <c r="K333" s="100"/>
      <c r="L333" s="100"/>
      <c r="M333" s="100"/>
      <c r="N333" s="100"/>
      <c r="O333" s="100"/>
      <c r="P333" s="104"/>
      <c r="Q333" s="100"/>
      <c r="R333" s="100"/>
      <c r="S333" s="100"/>
      <c r="T333" s="100"/>
      <c r="U333" s="100"/>
      <c r="V333" s="100"/>
      <c r="W333" s="100"/>
      <c r="X333" s="100"/>
      <c r="Y333" s="100"/>
      <c r="Z333" s="100"/>
      <c r="AA333" s="569"/>
    </row>
    <row r="334" spans="1:27" x14ac:dyDescent="0.3">
      <c r="A334" s="99"/>
      <c r="B334" s="100"/>
      <c r="C334" s="101"/>
      <c r="D334" s="100"/>
      <c r="E334" s="100"/>
      <c r="F334" s="100"/>
      <c r="G334" s="100"/>
      <c r="H334" s="100"/>
      <c r="I334" s="99"/>
      <c r="J334" s="100"/>
      <c r="K334" s="100"/>
      <c r="L334" s="100"/>
      <c r="M334" s="100"/>
      <c r="N334" s="100"/>
      <c r="O334" s="100"/>
      <c r="P334" s="104"/>
      <c r="Q334" s="100"/>
      <c r="R334" s="100"/>
      <c r="S334" s="100"/>
      <c r="T334" s="100"/>
      <c r="U334" s="100"/>
      <c r="V334" s="100"/>
      <c r="W334" s="100"/>
      <c r="X334" s="100"/>
      <c r="Y334" s="100"/>
      <c r="Z334" s="100"/>
      <c r="AA334" s="569"/>
    </row>
    <row r="335" spans="1:27" x14ac:dyDescent="0.3">
      <c r="A335" s="99"/>
      <c r="B335" s="100"/>
      <c r="C335" s="101"/>
      <c r="D335" s="100"/>
      <c r="E335" s="100"/>
      <c r="F335" s="100"/>
      <c r="G335" s="100"/>
      <c r="H335" s="100"/>
      <c r="I335" s="99"/>
      <c r="J335" s="100"/>
      <c r="K335" s="100"/>
      <c r="L335" s="100"/>
      <c r="M335" s="100"/>
      <c r="N335" s="100"/>
      <c r="O335" s="100"/>
      <c r="P335" s="104"/>
      <c r="Q335" s="100"/>
      <c r="R335" s="100"/>
      <c r="S335" s="100"/>
      <c r="T335" s="100"/>
      <c r="U335" s="100"/>
      <c r="V335" s="100"/>
      <c r="W335" s="100"/>
      <c r="X335" s="100"/>
      <c r="Y335" s="100"/>
      <c r="Z335" s="100"/>
      <c r="AA335" s="569"/>
    </row>
    <row r="336" spans="1:27" x14ac:dyDescent="0.3">
      <c r="A336" s="99"/>
      <c r="B336" s="100"/>
      <c r="C336" s="101"/>
      <c r="D336" s="100"/>
      <c r="E336" s="100"/>
      <c r="F336" s="100"/>
      <c r="G336" s="100"/>
      <c r="H336" s="100"/>
      <c r="I336" s="99"/>
      <c r="J336" s="100"/>
      <c r="K336" s="100"/>
      <c r="L336" s="100"/>
      <c r="M336" s="100"/>
      <c r="N336" s="100"/>
      <c r="O336" s="100"/>
      <c r="P336" s="104"/>
      <c r="Q336" s="100"/>
      <c r="R336" s="100"/>
      <c r="S336" s="100"/>
      <c r="T336" s="100"/>
      <c r="U336" s="100"/>
      <c r="V336" s="100"/>
      <c r="W336" s="100"/>
      <c r="X336" s="100"/>
      <c r="Y336" s="100"/>
      <c r="Z336" s="100"/>
      <c r="AA336" s="569"/>
    </row>
    <row r="337" spans="1:27" x14ac:dyDescent="0.3">
      <c r="A337" s="99"/>
      <c r="B337" s="100"/>
      <c r="C337" s="101"/>
      <c r="D337" s="100"/>
      <c r="E337" s="100"/>
      <c r="F337" s="100"/>
      <c r="G337" s="100"/>
      <c r="H337" s="100"/>
      <c r="I337" s="99"/>
      <c r="J337" s="100"/>
      <c r="K337" s="100"/>
      <c r="L337" s="100"/>
      <c r="M337" s="100"/>
      <c r="N337" s="100"/>
      <c r="O337" s="100"/>
      <c r="P337" s="104"/>
      <c r="Q337" s="100"/>
      <c r="R337" s="100"/>
      <c r="S337" s="100"/>
      <c r="T337" s="100"/>
      <c r="U337" s="100"/>
      <c r="V337" s="100"/>
      <c r="W337" s="100"/>
      <c r="X337" s="100"/>
      <c r="Y337" s="100"/>
      <c r="Z337" s="100"/>
      <c r="AA337" s="569"/>
    </row>
    <row r="338" spans="1:27" x14ac:dyDescent="0.3">
      <c r="A338" s="99"/>
      <c r="B338" s="100"/>
      <c r="C338" s="101"/>
      <c r="D338" s="100"/>
      <c r="E338" s="100"/>
      <c r="F338" s="100"/>
      <c r="G338" s="100"/>
      <c r="H338" s="100"/>
      <c r="I338" s="99"/>
      <c r="J338" s="100"/>
      <c r="K338" s="100"/>
      <c r="L338" s="100"/>
      <c r="M338" s="100"/>
      <c r="N338" s="100"/>
      <c r="O338" s="100"/>
      <c r="P338" s="104"/>
      <c r="Q338" s="100"/>
      <c r="R338" s="100"/>
      <c r="S338" s="100"/>
      <c r="T338" s="100"/>
      <c r="U338" s="100"/>
      <c r="V338" s="100"/>
      <c r="W338" s="100"/>
      <c r="X338" s="100"/>
      <c r="Y338" s="100"/>
      <c r="Z338" s="100"/>
      <c r="AA338" s="569"/>
    </row>
    <row r="339" spans="1:27" x14ac:dyDescent="0.3">
      <c r="A339" s="99"/>
      <c r="B339" s="100"/>
      <c r="C339" s="101"/>
      <c r="D339" s="100"/>
      <c r="E339" s="100"/>
      <c r="F339" s="100"/>
      <c r="G339" s="100"/>
      <c r="H339" s="100"/>
      <c r="I339" s="99"/>
      <c r="J339" s="100"/>
      <c r="K339" s="100"/>
      <c r="L339" s="100"/>
      <c r="M339" s="100"/>
      <c r="N339" s="100"/>
      <c r="O339" s="100"/>
      <c r="P339" s="104"/>
      <c r="Q339" s="100"/>
      <c r="R339" s="100"/>
      <c r="S339" s="100"/>
      <c r="T339" s="100"/>
      <c r="U339" s="100"/>
      <c r="V339" s="100"/>
      <c r="W339" s="100"/>
      <c r="X339" s="100"/>
      <c r="Y339" s="100"/>
      <c r="Z339" s="100"/>
      <c r="AA339" s="569"/>
    </row>
    <row r="340" spans="1:27" x14ac:dyDescent="0.3">
      <c r="A340" s="99"/>
      <c r="B340" s="100"/>
      <c r="C340" s="101"/>
      <c r="D340" s="100"/>
      <c r="E340" s="100"/>
      <c r="F340" s="100"/>
      <c r="G340" s="100"/>
      <c r="H340" s="100"/>
      <c r="I340" s="99"/>
      <c r="J340" s="100"/>
      <c r="K340" s="100"/>
      <c r="L340" s="100"/>
      <c r="M340" s="100"/>
      <c r="N340" s="100"/>
      <c r="O340" s="100"/>
      <c r="P340" s="104"/>
      <c r="Q340" s="100"/>
      <c r="R340" s="100"/>
      <c r="S340" s="100"/>
      <c r="T340" s="100"/>
      <c r="U340" s="100"/>
      <c r="V340" s="100"/>
      <c r="W340" s="100"/>
      <c r="X340" s="100"/>
      <c r="Y340" s="100"/>
      <c r="Z340" s="100"/>
      <c r="AA340" s="569"/>
    </row>
    <row r="341" spans="1:27" x14ac:dyDescent="0.3">
      <c r="A341" s="99"/>
      <c r="B341" s="100"/>
      <c r="C341" s="101"/>
      <c r="D341" s="100"/>
      <c r="E341" s="100"/>
      <c r="F341" s="100"/>
      <c r="G341" s="100"/>
      <c r="H341" s="100"/>
      <c r="I341" s="99"/>
      <c r="J341" s="100"/>
      <c r="K341" s="100"/>
      <c r="L341" s="100"/>
      <c r="M341" s="100"/>
      <c r="N341" s="100"/>
      <c r="O341" s="100"/>
      <c r="P341" s="104"/>
      <c r="Q341" s="100"/>
      <c r="R341" s="100"/>
      <c r="S341" s="100"/>
      <c r="T341" s="100"/>
      <c r="U341" s="100"/>
      <c r="V341" s="100"/>
      <c r="W341" s="100"/>
      <c r="X341" s="100"/>
      <c r="Y341" s="100"/>
      <c r="Z341" s="100"/>
      <c r="AA341" s="569"/>
    </row>
    <row r="342" spans="1:27" x14ac:dyDescent="0.3">
      <c r="A342" s="99"/>
      <c r="B342" s="100"/>
      <c r="C342" s="101"/>
      <c r="D342" s="100"/>
      <c r="E342" s="100"/>
      <c r="F342" s="100"/>
      <c r="G342" s="100"/>
      <c r="H342" s="100"/>
      <c r="I342" s="99"/>
      <c r="J342" s="100"/>
      <c r="K342" s="100"/>
      <c r="L342" s="100"/>
      <c r="M342" s="100"/>
      <c r="N342" s="100"/>
      <c r="O342" s="100"/>
      <c r="P342" s="104"/>
      <c r="Q342" s="100"/>
      <c r="R342" s="100"/>
      <c r="S342" s="100"/>
      <c r="T342" s="100"/>
      <c r="U342" s="100"/>
      <c r="V342" s="100"/>
      <c r="W342" s="100"/>
      <c r="X342" s="100"/>
      <c r="Y342" s="100"/>
      <c r="Z342" s="100"/>
      <c r="AA342" s="569"/>
    </row>
    <row r="343" spans="1:27" x14ac:dyDescent="0.3">
      <c r="A343" s="99"/>
      <c r="B343" s="100"/>
      <c r="C343" s="101"/>
      <c r="D343" s="100"/>
      <c r="E343" s="100"/>
      <c r="F343" s="100"/>
      <c r="G343" s="100"/>
      <c r="H343" s="100"/>
      <c r="I343" s="99"/>
      <c r="J343" s="100"/>
      <c r="K343" s="100"/>
      <c r="L343" s="100"/>
      <c r="M343" s="100"/>
      <c r="N343" s="100"/>
      <c r="O343" s="100"/>
      <c r="P343" s="104"/>
      <c r="Q343" s="100"/>
      <c r="R343" s="100"/>
      <c r="S343" s="100"/>
      <c r="T343" s="100"/>
      <c r="U343" s="100"/>
      <c r="V343" s="100"/>
      <c r="W343" s="100"/>
      <c r="X343" s="100"/>
      <c r="Y343" s="100"/>
      <c r="Z343" s="100"/>
      <c r="AA343" s="569"/>
    </row>
    <row r="344" spans="1:27" x14ac:dyDescent="0.3">
      <c r="A344" s="99"/>
      <c r="B344" s="100"/>
      <c r="C344" s="101"/>
      <c r="D344" s="100"/>
      <c r="E344" s="100"/>
      <c r="F344" s="100"/>
      <c r="G344" s="100"/>
      <c r="H344" s="100"/>
      <c r="I344" s="99"/>
      <c r="J344" s="100"/>
      <c r="K344" s="100"/>
      <c r="L344" s="100"/>
      <c r="M344" s="100"/>
      <c r="N344" s="100"/>
      <c r="O344" s="100"/>
      <c r="P344" s="104"/>
      <c r="Q344" s="100"/>
      <c r="R344" s="100"/>
      <c r="S344" s="100"/>
      <c r="T344" s="100"/>
      <c r="U344" s="100"/>
      <c r="V344" s="100"/>
      <c r="W344" s="100"/>
      <c r="X344" s="100"/>
      <c r="Y344" s="100"/>
      <c r="Z344" s="100"/>
      <c r="AA344" s="569"/>
    </row>
    <row r="345" spans="1:27" x14ac:dyDescent="0.3">
      <c r="A345" s="99"/>
      <c r="B345" s="100"/>
      <c r="C345" s="101"/>
      <c r="D345" s="100"/>
      <c r="E345" s="100"/>
      <c r="F345" s="100"/>
      <c r="G345" s="100"/>
      <c r="H345" s="100"/>
      <c r="I345" s="99"/>
      <c r="J345" s="100"/>
      <c r="K345" s="100"/>
      <c r="L345" s="100"/>
      <c r="M345" s="100"/>
      <c r="N345" s="100"/>
      <c r="O345" s="100"/>
      <c r="P345" s="104"/>
      <c r="Q345" s="100"/>
      <c r="R345" s="100"/>
      <c r="S345" s="100"/>
      <c r="T345" s="100"/>
      <c r="U345" s="100"/>
      <c r="V345" s="100"/>
      <c r="W345" s="100"/>
      <c r="X345" s="100"/>
      <c r="Y345" s="100"/>
      <c r="Z345" s="100"/>
      <c r="AA345" s="569"/>
    </row>
    <row r="346" spans="1:27" x14ac:dyDescent="0.3">
      <c r="A346" s="99"/>
      <c r="B346" s="100"/>
      <c r="C346" s="101"/>
      <c r="D346" s="100"/>
      <c r="E346" s="100"/>
      <c r="F346" s="100"/>
      <c r="G346" s="100"/>
      <c r="H346" s="100"/>
      <c r="I346" s="99"/>
      <c r="J346" s="100"/>
      <c r="K346" s="100"/>
      <c r="L346" s="100"/>
      <c r="M346" s="100"/>
      <c r="N346" s="100"/>
      <c r="O346" s="100"/>
      <c r="P346" s="104"/>
      <c r="Q346" s="100"/>
      <c r="R346" s="100"/>
      <c r="S346" s="100"/>
      <c r="T346" s="100"/>
      <c r="U346" s="100"/>
      <c r="V346" s="100"/>
      <c r="W346" s="100"/>
      <c r="X346" s="100"/>
      <c r="Y346" s="100"/>
      <c r="Z346" s="100"/>
      <c r="AA346" s="569"/>
    </row>
    <row r="347" spans="1:27" x14ac:dyDescent="0.3">
      <c r="A347" s="99"/>
      <c r="B347" s="100"/>
      <c r="C347" s="101"/>
      <c r="D347" s="100"/>
      <c r="E347" s="100"/>
      <c r="F347" s="100"/>
      <c r="G347" s="100"/>
      <c r="H347" s="100"/>
      <c r="I347" s="99"/>
      <c r="J347" s="100"/>
      <c r="K347" s="100"/>
      <c r="L347" s="100"/>
      <c r="M347" s="100"/>
      <c r="N347" s="100"/>
      <c r="O347" s="100"/>
      <c r="P347" s="104"/>
      <c r="Q347" s="100"/>
      <c r="R347" s="100"/>
      <c r="S347" s="100"/>
      <c r="T347" s="100"/>
      <c r="U347" s="100"/>
      <c r="V347" s="100"/>
      <c r="W347" s="100"/>
      <c r="X347" s="100"/>
      <c r="Y347" s="100"/>
      <c r="Z347" s="100"/>
      <c r="AA347" s="569"/>
    </row>
    <row r="348" spans="1:27" x14ac:dyDescent="0.3">
      <c r="A348" s="99"/>
      <c r="B348" s="100"/>
      <c r="C348" s="101"/>
      <c r="D348" s="100"/>
      <c r="E348" s="100"/>
      <c r="F348" s="100"/>
      <c r="G348" s="100"/>
      <c r="H348" s="100"/>
      <c r="I348" s="99"/>
      <c r="J348" s="100"/>
      <c r="K348" s="100"/>
      <c r="L348" s="100"/>
      <c r="M348" s="100"/>
      <c r="N348" s="100"/>
      <c r="O348" s="100"/>
      <c r="P348" s="104"/>
      <c r="Q348" s="100"/>
      <c r="R348" s="100"/>
      <c r="S348" s="100"/>
      <c r="T348" s="100"/>
      <c r="U348" s="100"/>
      <c r="V348" s="100"/>
      <c r="W348" s="100"/>
      <c r="X348" s="100"/>
      <c r="Y348" s="100"/>
      <c r="Z348" s="100"/>
      <c r="AA348" s="569"/>
    </row>
    <row r="349" spans="1:27" x14ac:dyDescent="0.3">
      <c r="A349" s="99"/>
      <c r="B349" s="100"/>
      <c r="C349" s="101"/>
      <c r="D349" s="100"/>
      <c r="E349" s="100"/>
      <c r="F349" s="100"/>
      <c r="G349" s="100"/>
      <c r="H349" s="100"/>
      <c r="I349" s="99"/>
      <c r="J349" s="100"/>
      <c r="K349" s="100"/>
      <c r="L349" s="100"/>
      <c r="M349" s="100"/>
      <c r="N349" s="100"/>
      <c r="O349" s="100"/>
      <c r="P349" s="104"/>
      <c r="Q349" s="100"/>
      <c r="R349" s="100"/>
      <c r="S349" s="100"/>
      <c r="T349" s="100"/>
      <c r="U349" s="100"/>
      <c r="V349" s="100"/>
      <c r="W349" s="100"/>
      <c r="X349" s="100"/>
      <c r="Y349" s="100"/>
      <c r="Z349" s="100"/>
      <c r="AA349" s="569"/>
    </row>
    <row r="350" spans="1:27" x14ac:dyDescent="0.3">
      <c r="A350" s="99"/>
      <c r="B350" s="100"/>
      <c r="C350" s="101"/>
      <c r="D350" s="100"/>
      <c r="E350" s="100"/>
      <c r="F350" s="100"/>
      <c r="G350" s="100"/>
      <c r="H350" s="100"/>
      <c r="I350" s="99"/>
      <c r="J350" s="100"/>
      <c r="K350" s="100"/>
      <c r="L350" s="100"/>
      <c r="M350" s="100"/>
      <c r="N350" s="100"/>
      <c r="O350" s="100"/>
      <c r="P350" s="104"/>
      <c r="Q350" s="100"/>
      <c r="R350" s="100"/>
      <c r="S350" s="100"/>
      <c r="T350" s="100"/>
      <c r="U350" s="100"/>
      <c r="V350" s="100"/>
      <c r="W350" s="100"/>
      <c r="X350" s="100"/>
      <c r="Y350" s="100"/>
      <c r="Z350" s="100"/>
      <c r="AA350" s="569"/>
    </row>
    <row r="351" spans="1:27" x14ac:dyDescent="0.3">
      <c r="A351" s="99"/>
      <c r="B351" s="100"/>
      <c r="C351" s="101"/>
      <c r="D351" s="100"/>
      <c r="E351" s="100"/>
      <c r="F351" s="100"/>
      <c r="G351" s="100"/>
      <c r="H351" s="100"/>
      <c r="I351" s="99"/>
      <c r="J351" s="100"/>
      <c r="K351" s="100"/>
      <c r="L351" s="100"/>
      <c r="M351" s="100"/>
      <c r="N351" s="100"/>
      <c r="O351" s="100"/>
      <c r="P351" s="104"/>
      <c r="Q351" s="100"/>
      <c r="R351" s="100"/>
      <c r="S351" s="100"/>
      <c r="T351" s="100"/>
      <c r="U351" s="100"/>
      <c r="V351" s="100"/>
      <c r="W351" s="100"/>
      <c r="X351" s="100"/>
      <c r="Y351" s="100"/>
      <c r="Z351" s="100"/>
      <c r="AA351" s="569"/>
    </row>
    <row r="352" spans="1:27" x14ac:dyDescent="0.3">
      <c r="A352" s="99"/>
      <c r="B352" s="100"/>
      <c r="C352" s="101"/>
      <c r="D352" s="100"/>
      <c r="E352" s="100"/>
      <c r="F352" s="100"/>
      <c r="G352" s="100"/>
      <c r="H352" s="100"/>
      <c r="I352" s="99"/>
      <c r="J352" s="100"/>
      <c r="K352" s="100"/>
      <c r="L352" s="100"/>
      <c r="M352" s="100"/>
      <c r="N352" s="100"/>
      <c r="O352" s="100"/>
      <c r="P352" s="104"/>
      <c r="Q352" s="100"/>
      <c r="R352" s="100"/>
      <c r="S352" s="100"/>
      <c r="T352" s="100"/>
      <c r="U352" s="100"/>
      <c r="V352" s="100"/>
      <c r="W352" s="100"/>
      <c r="X352" s="100"/>
      <c r="Y352" s="100"/>
      <c r="Z352" s="100"/>
      <c r="AA352" s="569"/>
    </row>
    <row r="353" spans="1:27" x14ac:dyDescent="0.3">
      <c r="A353" s="99"/>
      <c r="B353" s="100"/>
      <c r="C353" s="101"/>
      <c r="D353" s="100"/>
      <c r="E353" s="100"/>
      <c r="F353" s="100"/>
      <c r="G353" s="100"/>
      <c r="H353" s="100"/>
      <c r="I353" s="99"/>
      <c r="J353" s="100"/>
      <c r="K353" s="100"/>
      <c r="L353" s="100"/>
      <c r="M353" s="100"/>
      <c r="N353" s="100"/>
      <c r="O353" s="100"/>
      <c r="P353" s="104"/>
      <c r="Q353" s="100"/>
      <c r="R353" s="100"/>
      <c r="S353" s="100"/>
      <c r="T353" s="100"/>
      <c r="U353" s="100"/>
      <c r="V353" s="100"/>
      <c r="W353" s="100"/>
      <c r="X353" s="100"/>
      <c r="Y353" s="100"/>
      <c r="Z353" s="100"/>
      <c r="AA353" s="569"/>
    </row>
    <row r="354" spans="1:27" x14ac:dyDescent="0.3">
      <c r="A354" s="99"/>
      <c r="B354" s="100"/>
      <c r="C354" s="101"/>
      <c r="D354" s="100"/>
      <c r="E354" s="100"/>
      <c r="F354" s="100"/>
      <c r="G354" s="100"/>
      <c r="H354" s="100"/>
      <c r="I354" s="99"/>
      <c r="J354" s="100"/>
      <c r="K354" s="100"/>
      <c r="L354" s="100"/>
      <c r="M354" s="100"/>
      <c r="N354" s="100"/>
      <c r="O354" s="100"/>
      <c r="P354" s="104"/>
      <c r="Q354" s="100"/>
      <c r="R354" s="100"/>
      <c r="S354" s="100"/>
      <c r="T354" s="100"/>
      <c r="U354" s="100"/>
      <c r="V354" s="100"/>
      <c r="W354" s="100"/>
      <c r="X354" s="100"/>
      <c r="Y354" s="100"/>
      <c r="Z354" s="100"/>
      <c r="AA354" s="569"/>
    </row>
    <row r="355" spans="1:27" x14ac:dyDescent="0.3">
      <c r="A355" s="99"/>
      <c r="B355" s="100"/>
      <c r="C355" s="101"/>
      <c r="D355" s="100"/>
      <c r="E355" s="100"/>
      <c r="F355" s="100"/>
      <c r="G355" s="100"/>
      <c r="H355" s="100"/>
      <c r="I355" s="99"/>
      <c r="J355" s="100"/>
      <c r="K355" s="100"/>
      <c r="L355" s="100"/>
      <c r="M355" s="100"/>
      <c r="N355" s="100"/>
      <c r="O355" s="100"/>
      <c r="P355" s="104"/>
      <c r="Q355" s="100"/>
      <c r="R355" s="100"/>
      <c r="S355" s="100"/>
      <c r="T355" s="100"/>
      <c r="U355" s="100"/>
      <c r="V355" s="100"/>
      <c r="W355" s="100"/>
      <c r="X355" s="100"/>
      <c r="Y355" s="100"/>
      <c r="Z355" s="100"/>
      <c r="AA355" s="569"/>
    </row>
    <row r="356" spans="1:27" x14ac:dyDescent="0.3">
      <c r="A356" s="99"/>
      <c r="B356" s="100"/>
      <c r="C356" s="101"/>
      <c r="D356" s="100"/>
      <c r="E356" s="100"/>
      <c r="F356" s="100"/>
      <c r="G356" s="100"/>
      <c r="H356" s="100"/>
      <c r="I356" s="99"/>
      <c r="J356" s="100"/>
      <c r="K356" s="100"/>
      <c r="L356" s="100"/>
      <c r="M356" s="100"/>
      <c r="N356" s="100"/>
      <c r="O356" s="100"/>
      <c r="P356" s="104"/>
      <c r="Q356" s="100"/>
      <c r="R356" s="100"/>
      <c r="S356" s="100"/>
      <c r="T356" s="100"/>
      <c r="U356" s="100"/>
      <c r="V356" s="100"/>
      <c r="W356" s="100"/>
      <c r="X356" s="100"/>
      <c r="Y356" s="100"/>
      <c r="Z356" s="100"/>
      <c r="AA356" s="569"/>
    </row>
    <row r="357" spans="1:27" x14ac:dyDescent="0.3">
      <c r="A357" s="99"/>
      <c r="B357" s="100"/>
      <c r="C357" s="101"/>
      <c r="D357" s="100"/>
      <c r="E357" s="100"/>
      <c r="F357" s="100"/>
      <c r="G357" s="100"/>
      <c r="H357" s="100"/>
      <c r="I357" s="99"/>
      <c r="J357" s="100"/>
      <c r="K357" s="100"/>
      <c r="L357" s="100"/>
      <c r="M357" s="100"/>
      <c r="N357" s="100"/>
      <c r="O357" s="100"/>
      <c r="P357" s="104"/>
      <c r="Q357" s="100"/>
      <c r="R357" s="100"/>
      <c r="S357" s="100"/>
      <c r="T357" s="100"/>
      <c r="U357" s="100"/>
      <c r="V357" s="100"/>
      <c r="W357" s="100"/>
      <c r="X357" s="100"/>
      <c r="Y357" s="100"/>
      <c r="Z357" s="100"/>
      <c r="AA357" s="569"/>
    </row>
    <row r="358" spans="1:27" x14ac:dyDescent="0.3">
      <c r="A358" s="99"/>
      <c r="B358" s="100"/>
      <c r="C358" s="101"/>
      <c r="D358" s="100"/>
      <c r="E358" s="100"/>
      <c r="F358" s="100"/>
      <c r="G358" s="100"/>
      <c r="H358" s="100"/>
      <c r="I358" s="99"/>
      <c r="J358" s="100"/>
      <c r="K358" s="100"/>
      <c r="L358" s="100"/>
      <c r="M358" s="100"/>
      <c r="N358" s="100"/>
      <c r="O358" s="100"/>
      <c r="P358" s="104"/>
      <c r="Q358" s="100"/>
      <c r="R358" s="100"/>
      <c r="S358" s="100"/>
      <c r="T358" s="100"/>
      <c r="U358" s="100"/>
      <c r="V358" s="100"/>
      <c r="W358" s="100"/>
      <c r="X358" s="100"/>
      <c r="Y358" s="100"/>
      <c r="Z358" s="100"/>
      <c r="AA358" s="569"/>
    </row>
    <row r="359" spans="1:27" x14ac:dyDescent="0.3">
      <c r="A359" s="99"/>
      <c r="B359" s="100"/>
      <c r="C359" s="101"/>
      <c r="D359" s="100"/>
      <c r="E359" s="100"/>
      <c r="F359" s="100"/>
      <c r="G359" s="100"/>
      <c r="H359" s="100"/>
      <c r="I359" s="99"/>
      <c r="J359" s="100"/>
      <c r="K359" s="100"/>
      <c r="L359" s="100"/>
      <c r="M359" s="100"/>
      <c r="N359" s="100"/>
      <c r="O359" s="100"/>
      <c r="P359" s="104"/>
      <c r="Q359" s="100"/>
      <c r="R359" s="100"/>
      <c r="S359" s="100"/>
      <c r="T359" s="100"/>
      <c r="U359" s="100"/>
      <c r="V359" s="100"/>
      <c r="W359" s="100"/>
      <c r="X359" s="100"/>
      <c r="Y359" s="100"/>
      <c r="Z359" s="100"/>
      <c r="AA359" s="569"/>
    </row>
    <row r="360" spans="1:27" x14ac:dyDescent="0.3">
      <c r="A360" s="99"/>
      <c r="B360" s="100"/>
      <c r="C360" s="101"/>
      <c r="D360" s="100"/>
      <c r="E360" s="100"/>
      <c r="F360" s="100"/>
      <c r="G360" s="100"/>
      <c r="H360" s="100"/>
      <c r="I360" s="99"/>
      <c r="J360" s="100"/>
      <c r="K360" s="100"/>
      <c r="L360" s="100"/>
      <c r="M360" s="100"/>
      <c r="N360" s="100"/>
      <c r="O360" s="100"/>
      <c r="P360" s="104"/>
      <c r="Q360" s="100"/>
      <c r="R360" s="100"/>
      <c r="S360" s="100"/>
      <c r="T360" s="100"/>
      <c r="U360" s="100"/>
      <c r="V360" s="100"/>
      <c r="W360" s="100"/>
      <c r="X360" s="100"/>
      <c r="Y360" s="100"/>
      <c r="Z360" s="100"/>
      <c r="AA360" s="569"/>
    </row>
    <row r="361" spans="1:27" x14ac:dyDescent="0.3">
      <c r="A361" s="99"/>
      <c r="B361" s="100"/>
      <c r="C361" s="101"/>
      <c r="D361" s="100"/>
      <c r="E361" s="100"/>
      <c r="F361" s="100"/>
      <c r="G361" s="100"/>
      <c r="H361" s="100"/>
      <c r="I361" s="99"/>
      <c r="J361" s="100"/>
      <c r="K361" s="100"/>
      <c r="L361" s="100"/>
      <c r="M361" s="100"/>
      <c r="N361" s="100"/>
      <c r="O361" s="100"/>
      <c r="P361" s="104"/>
      <c r="Q361" s="100"/>
      <c r="R361" s="100"/>
      <c r="S361" s="100"/>
      <c r="T361" s="100"/>
      <c r="U361" s="100"/>
      <c r="V361" s="100"/>
      <c r="W361" s="100"/>
      <c r="X361" s="100"/>
      <c r="Y361" s="100"/>
      <c r="Z361" s="100"/>
      <c r="AA361" s="569"/>
    </row>
    <row r="362" spans="1:27" x14ac:dyDescent="0.3">
      <c r="A362" s="99"/>
      <c r="B362" s="100"/>
      <c r="C362" s="101"/>
      <c r="D362" s="100"/>
      <c r="E362" s="100"/>
      <c r="F362" s="100"/>
      <c r="G362" s="100"/>
      <c r="H362" s="100"/>
      <c r="I362" s="99"/>
      <c r="J362" s="100"/>
      <c r="K362" s="100"/>
      <c r="L362" s="100"/>
      <c r="M362" s="100"/>
      <c r="N362" s="100"/>
      <c r="O362" s="100"/>
      <c r="P362" s="104"/>
      <c r="Q362" s="100"/>
      <c r="R362" s="100"/>
      <c r="S362" s="100"/>
      <c r="T362" s="100"/>
      <c r="U362" s="100"/>
      <c r="V362" s="100"/>
      <c r="W362" s="100"/>
      <c r="X362" s="100"/>
      <c r="Y362" s="100"/>
      <c r="Z362" s="100"/>
      <c r="AA362" s="569"/>
    </row>
    <row r="363" spans="1:27" x14ac:dyDescent="0.3">
      <c r="A363" s="99"/>
      <c r="B363" s="100"/>
      <c r="C363" s="101"/>
      <c r="D363" s="100"/>
      <c r="E363" s="100"/>
      <c r="F363" s="100"/>
      <c r="G363" s="100"/>
      <c r="H363" s="100"/>
      <c r="I363" s="99"/>
      <c r="J363" s="100"/>
      <c r="K363" s="100"/>
      <c r="L363" s="100"/>
      <c r="M363" s="100"/>
      <c r="N363" s="100"/>
      <c r="O363" s="100"/>
      <c r="P363" s="104"/>
      <c r="Q363" s="100"/>
      <c r="R363" s="100"/>
      <c r="S363" s="100"/>
      <c r="T363" s="100"/>
      <c r="U363" s="100"/>
      <c r="V363" s="100"/>
      <c r="W363" s="100"/>
      <c r="X363" s="100"/>
      <c r="Y363" s="100"/>
      <c r="Z363" s="100"/>
      <c r="AA363" s="569"/>
    </row>
    <row r="364" spans="1:27" x14ac:dyDescent="0.3">
      <c r="A364" s="99"/>
      <c r="B364" s="100"/>
      <c r="C364" s="101"/>
      <c r="D364" s="100"/>
      <c r="E364" s="100"/>
      <c r="F364" s="100"/>
      <c r="G364" s="100"/>
      <c r="H364" s="100"/>
      <c r="I364" s="99"/>
      <c r="J364" s="100"/>
      <c r="K364" s="100"/>
      <c r="L364" s="100"/>
      <c r="M364" s="100"/>
      <c r="N364" s="100"/>
      <c r="O364" s="100"/>
      <c r="P364" s="104"/>
      <c r="Q364" s="100"/>
      <c r="R364" s="100"/>
      <c r="S364" s="100"/>
      <c r="T364" s="100"/>
      <c r="U364" s="100"/>
      <c r="V364" s="100"/>
      <c r="W364" s="100"/>
      <c r="X364" s="100"/>
      <c r="Y364" s="100"/>
      <c r="Z364" s="100"/>
      <c r="AA364" s="569"/>
    </row>
    <row r="365" spans="1:27" x14ac:dyDescent="0.3">
      <c r="A365" s="99"/>
      <c r="B365" s="100"/>
      <c r="C365" s="101"/>
      <c r="D365" s="100"/>
      <c r="E365" s="100"/>
      <c r="F365" s="100"/>
      <c r="G365" s="100"/>
      <c r="H365" s="100"/>
      <c r="I365" s="99"/>
      <c r="J365" s="100"/>
      <c r="K365" s="100"/>
      <c r="L365" s="100"/>
      <c r="M365" s="100"/>
      <c r="N365" s="100"/>
      <c r="O365" s="100"/>
      <c r="P365" s="104"/>
      <c r="Q365" s="100"/>
      <c r="R365" s="100"/>
      <c r="S365" s="100"/>
      <c r="T365" s="100"/>
      <c r="U365" s="100"/>
      <c r="V365" s="100"/>
      <c r="W365" s="100"/>
      <c r="X365" s="100"/>
      <c r="Y365" s="100"/>
      <c r="Z365" s="100"/>
      <c r="AA365" s="569"/>
    </row>
    <row r="366" spans="1:27" x14ac:dyDescent="0.3">
      <c r="A366" s="99"/>
      <c r="B366" s="100"/>
      <c r="C366" s="101"/>
      <c r="D366" s="100"/>
      <c r="E366" s="100"/>
      <c r="F366" s="100"/>
      <c r="G366" s="100"/>
      <c r="H366" s="100"/>
      <c r="I366" s="99"/>
      <c r="J366" s="100"/>
      <c r="K366" s="100"/>
      <c r="L366" s="100"/>
      <c r="M366" s="100"/>
      <c r="N366" s="100"/>
      <c r="O366" s="100"/>
      <c r="P366" s="104"/>
      <c r="Q366" s="100"/>
      <c r="R366" s="100"/>
      <c r="S366" s="100"/>
      <c r="T366" s="100"/>
      <c r="U366" s="100"/>
      <c r="V366" s="100"/>
      <c r="W366" s="100"/>
      <c r="X366" s="100"/>
      <c r="Y366" s="100"/>
      <c r="Z366" s="100"/>
      <c r="AA366" s="569"/>
    </row>
    <row r="367" spans="1:27" x14ac:dyDescent="0.3">
      <c r="A367" s="99"/>
      <c r="B367" s="100"/>
      <c r="C367" s="101"/>
      <c r="D367" s="100"/>
      <c r="E367" s="100"/>
      <c r="F367" s="100"/>
      <c r="G367" s="100"/>
      <c r="H367" s="100"/>
      <c r="I367" s="99"/>
      <c r="J367" s="100"/>
      <c r="K367" s="100"/>
      <c r="L367" s="100"/>
      <c r="M367" s="100"/>
      <c r="N367" s="100"/>
      <c r="O367" s="100"/>
      <c r="P367" s="104"/>
      <c r="Q367" s="100"/>
      <c r="R367" s="100"/>
      <c r="S367" s="100"/>
      <c r="T367" s="100"/>
      <c r="U367" s="100"/>
      <c r="V367" s="100"/>
      <c r="W367" s="100"/>
      <c r="X367" s="100"/>
      <c r="Y367" s="100"/>
      <c r="Z367" s="100"/>
      <c r="AA367" s="569"/>
    </row>
    <row r="368" spans="1:27" x14ac:dyDescent="0.3">
      <c r="A368" s="99"/>
      <c r="B368" s="100"/>
      <c r="C368" s="101"/>
      <c r="D368" s="100"/>
      <c r="E368" s="100"/>
      <c r="F368" s="100"/>
      <c r="G368" s="100"/>
      <c r="H368" s="100"/>
      <c r="I368" s="99"/>
      <c r="J368" s="100"/>
      <c r="K368" s="100"/>
      <c r="L368" s="100"/>
      <c r="M368" s="100"/>
      <c r="N368" s="100"/>
      <c r="O368" s="100"/>
      <c r="P368" s="104"/>
      <c r="Q368" s="100"/>
      <c r="R368" s="100"/>
      <c r="S368" s="100"/>
      <c r="T368" s="100"/>
      <c r="U368" s="100"/>
      <c r="V368" s="100"/>
      <c r="W368" s="100"/>
      <c r="X368" s="100"/>
      <c r="Y368" s="100"/>
      <c r="Z368" s="100"/>
      <c r="AA368" s="569"/>
    </row>
    <row r="369" spans="1:27" x14ac:dyDescent="0.3">
      <c r="A369" s="99"/>
      <c r="B369" s="100"/>
      <c r="C369" s="101"/>
      <c r="D369" s="100"/>
      <c r="E369" s="100"/>
      <c r="F369" s="100"/>
      <c r="G369" s="100"/>
      <c r="H369" s="100"/>
      <c r="I369" s="99"/>
      <c r="J369" s="100"/>
      <c r="K369" s="100"/>
      <c r="L369" s="100"/>
      <c r="M369" s="100"/>
      <c r="N369" s="100"/>
      <c r="O369" s="100"/>
      <c r="P369" s="104"/>
      <c r="Q369" s="100"/>
      <c r="R369" s="100"/>
      <c r="S369" s="100"/>
      <c r="T369" s="100"/>
      <c r="U369" s="100"/>
      <c r="V369" s="100"/>
      <c r="W369" s="100"/>
      <c r="X369" s="100"/>
      <c r="Y369" s="100"/>
      <c r="Z369" s="100"/>
      <c r="AA369" s="569"/>
    </row>
    <row r="370" spans="1:27" x14ac:dyDescent="0.3">
      <c r="A370" s="99"/>
      <c r="B370" s="100"/>
      <c r="C370" s="101"/>
      <c r="D370" s="100"/>
      <c r="E370" s="100"/>
      <c r="F370" s="100"/>
      <c r="G370" s="100"/>
      <c r="H370" s="100"/>
      <c r="I370" s="99"/>
      <c r="J370" s="100"/>
      <c r="K370" s="100"/>
      <c r="L370" s="100"/>
      <c r="M370" s="100"/>
      <c r="N370" s="100"/>
      <c r="O370" s="100"/>
      <c r="P370" s="104"/>
      <c r="Q370" s="100"/>
      <c r="R370" s="100"/>
      <c r="S370" s="100"/>
      <c r="T370" s="100"/>
      <c r="U370" s="100"/>
      <c r="V370" s="100"/>
      <c r="W370" s="100"/>
      <c r="X370" s="100"/>
      <c r="Y370" s="100"/>
      <c r="Z370" s="100"/>
      <c r="AA370" s="569"/>
    </row>
    <row r="371" spans="1:27" x14ac:dyDescent="0.3">
      <c r="A371" s="99"/>
      <c r="B371" s="100"/>
      <c r="C371" s="101"/>
      <c r="D371" s="100"/>
      <c r="E371" s="100"/>
      <c r="F371" s="100"/>
      <c r="G371" s="100"/>
      <c r="H371" s="100"/>
      <c r="I371" s="99"/>
      <c r="J371" s="100"/>
      <c r="K371" s="100"/>
      <c r="L371" s="100"/>
      <c r="M371" s="100"/>
      <c r="N371" s="100"/>
      <c r="O371" s="100"/>
      <c r="P371" s="104"/>
      <c r="Q371" s="100"/>
      <c r="R371" s="100"/>
      <c r="S371" s="100"/>
      <c r="T371" s="100"/>
      <c r="U371" s="100"/>
      <c r="V371" s="100"/>
      <c r="W371" s="100"/>
      <c r="X371" s="100"/>
      <c r="Y371" s="100"/>
      <c r="Z371" s="100"/>
      <c r="AA371" s="569"/>
    </row>
    <row r="372" spans="1:27" x14ac:dyDescent="0.3">
      <c r="A372" s="99"/>
      <c r="B372" s="100"/>
      <c r="C372" s="101"/>
      <c r="D372" s="100"/>
      <c r="E372" s="100"/>
      <c r="F372" s="100"/>
      <c r="G372" s="100"/>
      <c r="H372" s="100"/>
      <c r="I372" s="99"/>
      <c r="J372" s="100"/>
      <c r="K372" s="100"/>
      <c r="L372" s="100"/>
      <c r="M372" s="100"/>
      <c r="N372" s="100"/>
      <c r="O372" s="100"/>
      <c r="P372" s="104"/>
      <c r="Q372" s="100"/>
      <c r="R372" s="100"/>
      <c r="S372" s="100"/>
      <c r="T372" s="100"/>
      <c r="U372" s="100"/>
      <c r="V372" s="100"/>
      <c r="W372" s="100"/>
      <c r="X372" s="100"/>
      <c r="Y372" s="100"/>
      <c r="Z372" s="100"/>
      <c r="AA372" s="569"/>
    </row>
    <row r="373" spans="1:27" x14ac:dyDescent="0.3">
      <c r="A373" s="99"/>
      <c r="B373" s="100"/>
      <c r="C373" s="101"/>
      <c r="D373" s="100"/>
      <c r="E373" s="100"/>
      <c r="F373" s="100"/>
      <c r="G373" s="100"/>
      <c r="H373" s="100"/>
      <c r="I373" s="99"/>
      <c r="J373" s="100"/>
      <c r="K373" s="100"/>
      <c r="L373" s="100"/>
      <c r="M373" s="100"/>
      <c r="N373" s="100"/>
      <c r="O373" s="100"/>
      <c r="P373" s="104"/>
      <c r="Q373" s="100"/>
      <c r="R373" s="100"/>
      <c r="S373" s="100"/>
      <c r="T373" s="100"/>
      <c r="U373" s="100"/>
      <c r="V373" s="100"/>
      <c r="W373" s="100"/>
      <c r="X373" s="100"/>
      <c r="Y373" s="100"/>
      <c r="Z373" s="100"/>
      <c r="AA373" s="569"/>
    </row>
    <row r="374" spans="1:27" x14ac:dyDescent="0.3">
      <c r="A374" s="99"/>
      <c r="B374" s="100"/>
      <c r="C374" s="101"/>
      <c r="D374" s="100"/>
      <c r="E374" s="100"/>
      <c r="F374" s="100"/>
      <c r="G374" s="100"/>
      <c r="H374" s="100"/>
      <c r="I374" s="99"/>
      <c r="J374" s="100"/>
      <c r="K374" s="100"/>
      <c r="L374" s="100"/>
      <c r="M374" s="100"/>
      <c r="N374" s="100"/>
      <c r="O374" s="100"/>
      <c r="P374" s="104"/>
      <c r="Q374" s="100"/>
      <c r="R374" s="100"/>
      <c r="S374" s="100"/>
      <c r="T374" s="100"/>
      <c r="U374" s="100"/>
      <c r="V374" s="100"/>
      <c r="W374" s="100"/>
      <c r="X374" s="100"/>
      <c r="Y374" s="100"/>
      <c r="Z374" s="100"/>
      <c r="AA374" s="569"/>
    </row>
    <row r="375" spans="1:27" x14ac:dyDescent="0.3">
      <c r="A375" s="99"/>
      <c r="B375" s="100"/>
      <c r="C375" s="101"/>
      <c r="D375" s="100"/>
      <c r="E375" s="100"/>
      <c r="F375" s="100"/>
      <c r="G375" s="100"/>
      <c r="H375" s="100"/>
      <c r="I375" s="99"/>
      <c r="J375" s="100"/>
      <c r="K375" s="100"/>
      <c r="L375" s="100"/>
      <c r="M375" s="100"/>
      <c r="N375" s="100"/>
      <c r="O375" s="100"/>
      <c r="P375" s="104"/>
      <c r="Q375" s="100"/>
      <c r="R375" s="100"/>
      <c r="S375" s="100"/>
      <c r="T375" s="100"/>
      <c r="U375" s="100"/>
      <c r="V375" s="100"/>
      <c r="W375" s="100"/>
      <c r="X375" s="100"/>
      <c r="Y375" s="100"/>
      <c r="Z375" s="100"/>
      <c r="AA375" s="569"/>
    </row>
    <row r="376" spans="1:27" x14ac:dyDescent="0.3">
      <c r="A376" s="99"/>
      <c r="B376" s="100"/>
      <c r="C376" s="101"/>
      <c r="D376" s="100"/>
      <c r="E376" s="100"/>
      <c r="F376" s="100"/>
      <c r="G376" s="100"/>
      <c r="H376" s="100"/>
      <c r="I376" s="99"/>
      <c r="J376" s="100"/>
      <c r="K376" s="100"/>
      <c r="L376" s="100"/>
      <c r="M376" s="100"/>
      <c r="N376" s="100"/>
      <c r="O376" s="100"/>
      <c r="P376" s="104"/>
      <c r="Q376" s="100"/>
      <c r="R376" s="100"/>
      <c r="S376" s="100"/>
      <c r="T376" s="100"/>
      <c r="U376" s="100"/>
      <c r="V376" s="100"/>
      <c r="W376" s="100"/>
      <c r="X376" s="100"/>
      <c r="Y376" s="100"/>
      <c r="Z376" s="100"/>
      <c r="AA376" s="569"/>
    </row>
    <row r="377" spans="1:27" x14ac:dyDescent="0.3">
      <c r="A377" s="99"/>
      <c r="B377" s="100"/>
      <c r="C377" s="101"/>
      <c r="D377" s="100"/>
      <c r="E377" s="100"/>
      <c r="F377" s="100"/>
      <c r="G377" s="100"/>
      <c r="H377" s="100"/>
      <c r="I377" s="99"/>
      <c r="J377" s="100"/>
      <c r="K377" s="100"/>
      <c r="L377" s="100"/>
      <c r="M377" s="100"/>
      <c r="N377" s="100"/>
      <c r="O377" s="100"/>
      <c r="P377" s="104"/>
      <c r="Q377" s="100"/>
      <c r="R377" s="100"/>
      <c r="S377" s="100"/>
      <c r="T377" s="100"/>
      <c r="U377" s="100"/>
      <c r="V377" s="100"/>
      <c r="W377" s="100"/>
      <c r="X377" s="100"/>
      <c r="Y377" s="100"/>
      <c r="Z377" s="100"/>
      <c r="AA377" s="569"/>
    </row>
    <row r="378" spans="1:27" x14ac:dyDescent="0.3">
      <c r="A378" s="99"/>
      <c r="B378" s="100"/>
      <c r="C378" s="101"/>
      <c r="D378" s="100"/>
      <c r="E378" s="100"/>
      <c r="F378" s="100"/>
      <c r="G378" s="100"/>
      <c r="H378" s="100"/>
      <c r="I378" s="99"/>
      <c r="J378" s="100"/>
      <c r="K378" s="100"/>
      <c r="L378" s="100"/>
      <c r="M378" s="100"/>
      <c r="N378" s="100"/>
      <c r="O378" s="100"/>
      <c r="P378" s="104"/>
      <c r="Q378" s="100"/>
      <c r="R378" s="100"/>
      <c r="S378" s="100"/>
      <c r="T378" s="100"/>
      <c r="U378" s="100"/>
      <c r="V378" s="100"/>
      <c r="W378" s="100"/>
      <c r="X378" s="100"/>
      <c r="Y378" s="100"/>
      <c r="Z378" s="100"/>
      <c r="AA378" s="569"/>
    </row>
    <row r="379" spans="1:27" x14ac:dyDescent="0.3">
      <c r="A379" s="99"/>
      <c r="B379" s="100"/>
      <c r="C379" s="101"/>
      <c r="D379" s="100"/>
      <c r="E379" s="100"/>
      <c r="F379" s="100"/>
      <c r="G379" s="100"/>
      <c r="H379" s="100"/>
      <c r="I379" s="99"/>
      <c r="J379" s="100"/>
      <c r="K379" s="100"/>
      <c r="L379" s="100"/>
      <c r="M379" s="100"/>
      <c r="N379" s="100"/>
      <c r="O379" s="100"/>
      <c r="P379" s="104"/>
      <c r="Q379" s="100"/>
      <c r="R379" s="100"/>
      <c r="S379" s="100"/>
      <c r="T379" s="100"/>
      <c r="U379" s="100"/>
      <c r="V379" s="100"/>
      <c r="W379" s="100"/>
      <c r="X379" s="100"/>
      <c r="Y379" s="100"/>
      <c r="Z379" s="100"/>
      <c r="AA379" s="569"/>
    </row>
    <row r="380" spans="1:27" x14ac:dyDescent="0.3">
      <c r="A380" s="99"/>
      <c r="B380" s="100"/>
      <c r="C380" s="101"/>
      <c r="D380" s="100"/>
      <c r="E380" s="100"/>
      <c r="F380" s="100"/>
      <c r="G380" s="100"/>
      <c r="H380" s="100"/>
      <c r="I380" s="99"/>
      <c r="J380" s="100"/>
      <c r="K380" s="100"/>
      <c r="L380" s="100"/>
      <c r="M380" s="100"/>
      <c r="N380" s="100"/>
      <c r="O380" s="100"/>
      <c r="P380" s="104"/>
      <c r="Q380" s="100"/>
      <c r="R380" s="100"/>
      <c r="S380" s="100"/>
      <c r="T380" s="100"/>
      <c r="U380" s="100"/>
      <c r="V380" s="100"/>
      <c r="W380" s="100"/>
      <c r="X380" s="100"/>
      <c r="Y380" s="100"/>
      <c r="Z380" s="100"/>
      <c r="AA380" s="569"/>
    </row>
    <row r="381" spans="1:27" x14ac:dyDescent="0.3">
      <c r="A381" s="99"/>
      <c r="B381" s="100"/>
      <c r="C381" s="101"/>
      <c r="D381" s="100"/>
      <c r="E381" s="100"/>
      <c r="F381" s="100"/>
      <c r="G381" s="100"/>
      <c r="H381" s="100"/>
      <c r="I381" s="99"/>
      <c r="J381" s="100"/>
      <c r="K381" s="100"/>
      <c r="L381" s="100"/>
      <c r="M381" s="100"/>
      <c r="N381" s="100"/>
      <c r="O381" s="100"/>
      <c r="P381" s="104"/>
      <c r="Q381" s="100"/>
      <c r="R381" s="100"/>
      <c r="S381" s="100"/>
      <c r="T381" s="100"/>
      <c r="U381" s="100"/>
      <c r="V381" s="100"/>
      <c r="W381" s="100"/>
      <c r="X381" s="100"/>
      <c r="Y381" s="100"/>
      <c r="Z381" s="100"/>
      <c r="AA381" s="569"/>
    </row>
    <row r="382" spans="1:27" x14ac:dyDescent="0.3">
      <c r="A382" s="99"/>
      <c r="B382" s="100"/>
      <c r="C382" s="101"/>
      <c r="D382" s="100"/>
      <c r="E382" s="100"/>
      <c r="F382" s="100"/>
      <c r="G382" s="100"/>
      <c r="H382" s="100"/>
      <c r="I382" s="99"/>
      <c r="J382" s="100"/>
      <c r="K382" s="100"/>
      <c r="L382" s="100"/>
      <c r="M382" s="100"/>
      <c r="N382" s="100"/>
      <c r="O382" s="100"/>
      <c r="P382" s="104"/>
      <c r="Q382" s="100"/>
      <c r="R382" s="100"/>
      <c r="S382" s="100"/>
      <c r="T382" s="100"/>
      <c r="U382" s="100"/>
      <c r="V382" s="100"/>
      <c r="W382" s="100"/>
      <c r="X382" s="100"/>
      <c r="Y382" s="100"/>
      <c r="Z382" s="100"/>
      <c r="AA382" s="569"/>
    </row>
    <row r="383" spans="1:27" x14ac:dyDescent="0.3">
      <c r="A383" s="99"/>
      <c r="B383" s="100"/>
      <c r="C383" s="101"/>
      <c r="D383" s="100"/>
      <c r="E383" s="100"/>
      <c r="F383" s="100"/>
      <c r="G383" s="100"/>
      <c r="H383" s="100"/>
      <c r="I383" s="99"/>
      <c r="J383" s="100"/>
      <c r="K383" s="100"/>
      <c r="L383" s="100"/>
      <c r="M383" s="100"/>
      <c r="N383" s="100"/>
      <c r="O383" s="100"/>
      <c r="P383" s="104"/>
      <c r="Q383" s="100"/>
      <c r="R383" s="100"/>
      <c r="S383" s="100"/>
      <c r="T383" s="100"/>
      <c r="U383" s="100"/>
      <c r="V383" s="100"/>
      <c r="W383" s="100"/>
      <c r="X383" s="100"/>
      <c r="Y383" s="100"/>
      <c r="Z383" s="100"/>
      <c r="AA383" s="569"/>
    </row>
    <row r="384" spans="1:27" x14ac:dyDescent="0.3">
      <c r="A384" s="99"/>
      <c r="B384" s="100"/>
      <c r="C384" s="101"/>
      <c r="D384" s="100"/>
      <c r="E384" s="100"/>
      <c r="F384" s="100"/>
      <c r="G384" s="100"/>
      <c r="H384" s="100"/>
      <c r="I384" s="99"/>
      <c r="J384" s="100"/>
      <c r="K384" s="100"/>
      <c r="L384" s="100"/>
      <c r="M384" s="100"/>
      <c r="N384" s="100"/>
      <c r="O384" s="100"/>
      <c r="P384" s="104"/>
      <c r="Q384" s="100"/>
      <c r="R384" s="100"/>
      <c r="S384" s="100"/>
      <c r="T384" s="100"/>
      <c r="U384" s="100"/>
      <c r="V384" s="100"/>
      <c r="W384" s="100"/>
      <c r="X384" s="100"/>
      <c r="Y384" s="100"/>
      <c r="Z384" s="100"/>
      <c r="AA384" s="569"/>
    </row>
    <row r="385" spans="1:27" x14ac:dyDescent="0.3">
      <c r="A385" s="99"/>
      <c r="B385" s="100"/>
      <c r="C385" s="101"/>
      <c r="D385" s="100"/>
      <c r="E385" s="100"/>
      <c r="F385" s="100"/>
      <c r="G385" s="100"/>
      <c r="H385" s="100"/>
      <c r="I385" s="99"/>
      <c r="J385" s="100"/>
      <c r="K385" s="100"/>
      <c r="L385" s="100"/>
      <c r="M385" s="100"/>
      <c r="N385" s="100"/>
      <c r="O385" s="100"/>
      <c r="P385" s="104"/>
      <c r="Q385" s="100"/>
      <c r="R385" s="100"/>
      <c r="S385" s="100"/>
      <c r="T385" s="100"/>
      <c r="U385" s="100"/>
      <c r="V385" s="100"/>
      <c r="W385" s="100"/>
      <c r="X385" s="100"/>
      <c r="Y385" s="100"/>
      <c r="Z385" s="100"/>
      <c r="AA385" s="569"/>
    </row>
    <row r="386" spans="1:27" x14ac:dyDescent="0.3">
      <c r="A386" s="99"/>
      <c r="B386" s="100"/>
      <c r="C386" s="101"/>
      <c r="D386" s="100"/>
      <c r="E386" s="100"/>
      <c r="F386" s="100"/>
      <c r="G386" s="100"/>
      <c r="H386" s="100"/>
      <c r="I386" s="99"/>
      <c r="J386" s="100"/>
      <c r="K386" s="100"/>
      <c r="L386" s="100"/>
      <c r="M386" s="100"/>
      <c r="N386" s="100"/>
      <c r="O386" s="100"/>
      <c r="P386" s="104"/>
      <c r="Q386" s="100"/>
      <c r="R386" s="100"/>
      <c r="S386" s="100"/>
      <c r="T386" s="100"/>
      <c r="U386" s="100"/>
      <c r="V386" s="100"/>
      <c r="W386" s="100"/>
      <c r="X386" s="100"/>
      <c r="Y386" s="100"/>
      <c r="Z386" s="100"/>
      <c r="AA386" s="569"/>
    </row>
    <row r="387" spans="1:27" x14ac:dyDescent="0.3">
      <c r="A387" s="99"/>
      <c r="B387" s="100"/>
      <c r="C387" s="101"/>
      <c r="D387" s="100"/>
      <c r="E387" s="100"/>
      <c r="F387" s="100"/>
      <c r="G387" s="100"/>
      <c r="H387" s="100"/>
      <c r="I387" s="99"/>
      <c r="J387" s="100"/>
      <c r="K387" s="100"/>
      <c r="L387" s="100"/>
      <c r="M387" s="100"/>
      <c r="N387" s="100"/>
      <c r="O387" s="100"/>
      <c r="P387" s="104"/>
      <c r="Q387" s="100"/>
      <c r="R387" s="100"/>
      <c r="S387" s="100"/>
      <c r="T387" s="100"/>
      <c r="U387" s="100"/>
      <c r="V387" s="100"/>
      <c r="W387" s="100"/>
      <c r="X387" s="100"/>
      <c r="Y387" s="100"/>
      <c r="Z387" s="100"/>
      <c r="AA387" s="569"/>
    </row>
    <row r="388" spans="1:27" x14ac:dyDescent="0.3">
      <c r="A388" s="99"/>
      <c r="B388" s="100"/>
      <c r="C388" s="101"/>
      <c r="D388" s="100"/>
      <c r="E388" s="100"/>
      <c r="F388" s="100"/>
      <c r="G388" s="100"/>
      <c r="H388" s="100"/>
      <c r="I388" s="99"/>
      <c r="J388" s="100"/>
      <c r="K388" s="100"/>
      <c r="L388" s="100"/>
      <c r="M388" s="100"/>
      <c r="N388" s="100"/>
      <c r="O388" s="100"/>
      <c r="P388" s="104"/>
      <c r="Q388" s="100"/>
      <c r="R388" s="100"/>
      <c r="S388" s="100"/>
      <c r="T388" s="100"/>
      <c r="U388" s="100"/>
      <c r="V388" s="100"/>
      <c r="W388" s="100"/>
      <c r="X388" s="100"/>
      <c r="Y388" s="100"/>
      <c r="Z388" s="100"/>
      <c r="AA388" s="569"/>
    </row>
    <row r="389" spans="1:27" x14ac:dyDescent="0.3">
      <c r="A389" s="99"/>
      <c r="B389" s="100"/>
      <c r="C389" s="101"/>
      <c r="D389" s="100"/>
      <c r="E389" s="100"/>
      <c r="F389" s="100"/>
      <c r="G389" s="100"/>
      <c r="H389" s="100"/>
      <c r="I389" s="99"/>
      <c r="J389" s="100"/>
      <c r="K389" s="100"/>
      <c r="L389" s="100"/>
      <c r="M389" s="100"/>
      <c r="N389" s="100"/>
      <c r="O389" s="100"/>
      <c r="P389" s="104"/>
      <c r="Q389" s="100"/>
      <c r="R389" s="100"/>
      <c r="S389" s="100"/>
      <c r="T389" s="100"/>
      <c r="U389" s="100"/>
      <c r="V389" s="100"/>
      <c r="W389" s="100"/>
      <c r="X389" s="100"/>
      <c r="Y389" s="100"/>
      <c r="Z389" s="100"/>
      <c r="AA389" s="569"/>
    </row>
    <row r="390" spans="1:27" x14ac:dyDescent="0.3">
      <c r="A390" s="99"/>
      <c r="B390" s="100"/>
      <c r="C390" s="101"/>
      <c r="D390" s="100"/>
      <c r="E390" s="100"/>
      <c r="F390" s="100"/>
      <c r="G390" s="100"/>
      <c r="H390" s="100"/>
      <c r="I390" s="99"/>
      <c r="J390" s="100"/>
      <c r="K390" s="100"/>
      <c r="L390" s="100"/>
      <c r="M390" s="100"/>
      <c r="N390" s="100"/>
      <c r="O390" s="100"/>
      <c r="P390" s="104"/>
      <c r="Q390" s="100"/>
      <c r="R390" s="100"/>
      <c r="S390" s="100"/>
      <c r="T390" s="100"/>
      <c r="U390" s="100"/>
      <c r="V390" s="100"/>
      <c r="W390" s="100"/>
      <c r="X390" s="100"/>
      <c r="Y390" s="100"/>
      <c r="Z390" s="100"/>
      <c r="AA390" s="569"/>
    </row>
    <row r="391" spans="1:27" x14ac:dyDescent="0.3">
      <c r="A391" s="99"/>
      <c r="B391" s="100"/>
      <c r="C391" s="101"/>
      <c r="D391" s="100"/>
      <c r="E391" s="100"/>
      <c r="F391" s="100"/>
      <c r="G391" s="100"/>
      <c r="H391" s="100"/>
      <c r="I391" s="99"/>
      <c r="J391" s="100"/>
      <c r="K391" s="100"/>
      <c r="L391" s="100"/>
      <c r="M391" s="100"/>
      <c r="N391" s="100"/>
      <c r="O391" s="100"/>
      <c r="P391" s="104"/>
      <c r="Q391" s="100"/>
      <c r="R391" s="100"/>
      <c r="S391" s="100"/>
      <c r="T391" s="100"/>
      <c r="U391" s="100"/>
      <c r="V391" s="100"/>
      <c r="W391" s="100"/>
      <c r="X391" s="100"/>
      <c r="Y391" s="100"/>
      <c r="Z391" s="100"/>
      <c r="AA391" s="569"/>
    </row>
    <row r="392" spans="1:27" x14ac:dyDescent="0.3">
      <c r="A392" s="99"/>
      <c r="B392" s="100"/>
      <c r="C392" s="101"/>
      <c r="D392" s="100"/>
      <c r="E392" s="100"/>
      <c r="F392" s="100"/>
      <c r="G392" s="100"/>
      <c r="H392" s="100"/>
      <c r="I392" s="99"/>
      <c r="J392" s="100"/>
      <c r="K392" s="100"/>
      <c r="L392" s="100"/>
      <c r="M392" s="100"/>
      <c r="N392" s="100"/>
      <c r="O392" s="100"/>
      <c r="P392" s="104"/>
      <c r="Q392" s="100"/>
      <c r="R392" s="100"/>
      <c r="S392" s="100"/>
      <c r="T392" s="100"/>
      <c r="U392" s="100"/>
      <c r="V392" s="100"/>
      <c r="W392" s="100"/>
      <c r="X392" s="100"/>
      <c r="Y392" s="100"/>
      <c r="Z392" s="100"/>
      <c r="AA392" s="569"/>
    </row>
    <row r="393" spans="1:27" x14ac:dyDescent="0.3">
      <c r="A393" s="99"/>
      <c r="B393" s="100"/>
      <c r="C393" s="101"/>
      <c r="D393" s="100"/>
      <c r="E393" s="100"/>
      <c r="F393" s="100"/>
      <c r="G393" s="100"/>
      <c r="H393" s="100"/>
      <c r="I393" s="99"/>
      <c r="J393" s="100"/>
      <c r="K393" s="100"/>
      <c r="L393" s="100"/>
      <c r="M393" s="100"/>
      <c r="N393" s="100"/>
      <c r="O393" s="100"/>
      <c r="P393" s="104"/>
      <c r="Q393" s="100"/>
      <c r="R393" s="100"/>
      <c r="S393" s="100"/>
      <c r="T393" s="100"/>
      <c r="U393" s="100"/>
      <c r="V393" s="100"/>
      <c r="W393" s="100"/>
      <c r="X393" s="100"/>
      <c r="Y393" s="100"/>
      <c r="Z393" s="100"/>
      <c r="AA393" s="569"/>
    </row>
    <row r="394" spans="1:27" x14ac:dyDescent="0.3">
      <c r="A394" s="99"/>
      <c r="B394" s="100"/>
      <c r="C394" s="101"/>
      <c r="D394" s="100"/>
      <c r="E394" s="100"/>
      <c r="F394" s="100"/>
      <c r="G394" s="100"/>
      <c r="H394" s="100"/>
      <c r="I394" s="99"/>
      <c r="J394" s="100"/>
      <c r="K394" s="100"/>
      <c r="L394" s="100"/>
      <c r="M394" s="100"/>
      <c r="N394" s="100"/>
      <c r="O394" s="100"/>
      <c r="P394" s="104"/>
      <c r="Q394" s="100"/>
      <c r="R394" s="100"/>
      <c r="S394" s="100"/>
      <c r="T394" s="100"/>
      <c r="U394" s="100"/>
      <c r="V394" s="100"/>
      <c r="W394" s="100"/>
      <c r="X394" s="100"/>
      <c r="Y394" s="100"/>
      <c r="Z394" s="100"/>
      <c r="AA394" s="569"/>
    </row>
    <row r="395" spans="1:27" x14ac:dyDescent="0.3">
      <c r="A395" s="99"/>
      <c r="B395" s="100"/>
      <c r="C395" s="101"/>
      <c r="D395" s="100"/>
      <c r="E395" s="100"/>
      <c r="F395" s="100"/>
      <c r="G395" s="100"/>
      <c r="H395" s="100"/>
      <c r="I395" s="99"/>
      <c r="J395" s="100"/>
      <c r="K395" s="100"/>
      <c r="L395" s="100"/>
      <c r="M395" s="100"/>
      <c r="N395" s="100"/>
      <c r="O395" s="100"/>
      <c r="P395" s="104"/>
      <c r="Q395" s="100"/>
      <c r="R395" s="100"/>
      <c r="S395" s="100"/>
      <c r="T395" s="100"/>
      <c r="U395" s="100"/>
      <c r="V395" s="100"/>
      <c r="W395" s="100"/>
      <c r="X395" s="100"/>
      <c r="Y395" s="100"/>
      <c r="Z395" s="100"/>
      <c r="AA395" s="569"/>
    </row>
    <row r="396" spans="1:27" x14ac:dyDescent="0.3">
      <c r="A396" s="99"/>
      <c r="B396" s="100"/>
      <c r="C396" s="101"/>
      <c r="D396" s="100"/>
      <c r="E396" s="100"/>
      <c r="F396" s="100"/>
      <c r="G396" s="100"/>
      <c r="H396" s="100"/>
      <c r="I396" s="99"/>
      <c r="J396" s="100"/>
      <c r="K396" s="100"/>
      <c r="L396" s="100"/>
      <c r="M396" s="100"/>
      <c r="N396" s="100"/>
      <c r="O396" s="100"/>
      <c r="P396" s="104"/>
      <c r="Q396" s="100"/>
      <c r="R396" s="100"/>
      <c r="S396" s="100"/>
      <c r="T396" s="100"/>
      <c r="U396" s="100"/>
      <c r="V396" s="100"/>
      <c r="W396" s="100"/>
      <c r="X396" s="100"/>
      <c r="Y396" s="100"/>
      <c r="Z396" s="100"/>
      <c r="AA396" s="569"/>
    </row>
    <row r="397" spans="1:27" x14ac:dyDescent="0.3">
      <c r="A397" s="99"/>
      <c r="B397" s="100"/>
      <c r="C397" s="101"/>
      <c r="D397" s="100"/>
      <c r="E397" s="100"/>
      <c r="F397" s="100"/>
      <c r="G397" s="100"/>
      <c r="H397" s="100"/>
      <c r="I397" s="99"/>
      <c r="J397" s="100"/>
      <c r="K397" s="100"/>
      <c r="L397" s="100"/>
      <c r="M397" s="100"/>
      <c r="N397" s="100"/>
      <c r="O397" s="100"/>
      <c r="P397" s="104"/>
      <c r="Q397" s="100"/>
      <c r="R397" s="100"/>
      <c r="S397" s="100"/>
      <c r="T397" s="100"/>
      <c r="U397" s="100"/>
      <c r="V397" s="100"/>
      <c r="W397" s="100"/>
      <c r="X397" s="100"/>
      <c r="Y397" s="100"/>
      <c r="Z397" s="100"/>
      <c r="AA397" s="569"/>
    </row>
    <row r="398" spans="1:27" x14ac:dyDescent="0.3">
      <c r="A398" s="99"/>
      <c r="B398" s="100"/>
      <c r="C398" s="101"/>
      <c r="D398" s="100"/>
      <c r="E398" s="100"/>
      <c r="F398" s="100"/>
      <c r="G398" s="100"/>
      <c r="H398" s="100"/>
      <c r="I398" s="99"/>
      <c r="J398" s="100"/>
      <c r="K398" s="100"/>
      <c r="L398" s="100"/>
      <c r="M398" s="100"/>
      <c r="N398" s="100"/>
      <c r="O398" s="100"/>
      <c r="P398" s="104"/>
      <c r="Q398" s="100"/>
      <c r="R398" s="100"/>
      <c r="S398" s="100"/>
      <c r="T398" s="100"/>
      <c r="U398" s="100"/>
      <c r="V398" s="100"/>
      <c r="W398" s="100"/>
      <c r="X398" s="100"/>
      <c r="Y398" s="100"/>
      <c r="Z398" s="100"/>
      <c r="AA398" s="569"/>
    </row>
    <row r="399" spans="1:27" x14ac:dyDescent="0.3">
      <c r="A399" s="99"/>
      <c r="B399" s="100"/>
      <c r="C399" s="101"/>
      <c r="D399" s="100"/>
      <c r="E399" s="100"/>
      <c r="F399" s="100"/>
      <c r="G399" s="100"/>
      <c r="H399" s="100"/>
      <c r="I399" s="99"/>
      <c r="J399" s="100"/>
      <c r="K399" s="100"/>
      <c r="L399" s="100"/>
      <c r="M399" s="100"/>
      <c r="N399" s="100"/>
      <c r="O399" s="100"/>
      <c r="P399" s="104"/>
      <c r="Q399" s="100"/>
      <c r="R399" s="100"/>
      <c r="S399" s="100"/>
      <c r="T399" s="100"/>
      <c r="U399" s="100"/>
      <c r="V399" s="100"/>
      <c r="W399" s="100"/>
      <c r="X399" s="100"/>
      <c r="Y399" s="100"/>
      <c r="Z399" s="100"/>
      <c r="AA399" s="569"/>
    </row>
    <row r="400" spans="1:27" x14ac:dyDescent="0.3">
      <c r="A400" s="99"/>
      <c r="B400" s="100"/>
      <c r="C400" s="101"/>
      <c r="D400" s="100"/>
      <c r="E400" s="100"/>
      <c r="F400" s="100"/>
      <c r="G400" s="100"/>
      <c r="H400" s="100"/>
      <c r="I400" s="99"/>
      <c r="J400" s="100"/>
      <c r="K400" s="100"/>
      <c r="L400" s="100"/>
      <c r="M400" s="100"/>
      <c r="N400" s="100"/>
      <c r="O400" s="100"/>
      <c r="P400" s="104"/>
      <c r="Q400" s="100"/>
      <c r="R400" s="100"/>
      <c r="S400" s="100"/>
      <c r="T400" s="100"/>
      <c r="U400" s="100"/>
      <c r="V400" s="100"/>
      <c r="W400" s="100"/>
      <c r="X400" s="100"/>
      <c r="Y400" s="100"/>
      <c r="Z400" s="100"/>
      <c r="AA400" s="569"/>
    </row>
    <row r="401" spans="1:27" x14ac:dyDescent="0.3">
      <c r="A401" s="99"/>
      <c r="B401" s="100"/>
      <c r="C401" s="101"/>
      <c r="D401" s="100"/>
      <c r="E401" s="100"/>
      <c r="F401" s="100"/>
      <c r="G401" s="100"/>
      <c r="H401" s="100"/>
      <c r="I401" s="99"/>
      <c r="J401" s="100"/>
      <c r="K401" s="100"/>
      <c r="L401" s="100"/>
      <c r="M401" s="100"/>
      <c r="N401" s="100"/>
      <c r="O401" s="100"/>
      <c r="P401" s="104"/>
      <c r="Q401" s="100"/>
      <c r="R401" s="100"/>
      <c r="S401" s="100"/>
      <c r="T401" s="100"/>
      <c r="U401" s="100"/>
      <c r="V401" s="100"/>
      <c r="W401" s="100"/>
      <c r="X401" s="100"/>
      <c r="Y401" s="100"/>
      <c r="Z401" s="100"/>
      <c r="AA401" s="569"/>
    </row>
    <row r="402" spans="1:27" x14ac:dyDescent="0.3">
      <c r="A402" s="99"/>
      <c r="B402" s="100"/>
      <c r="C402" s="101"/>
      <c r="D402" s="100"/>
      <c r="E402" s="100"/>
      <c r="F402" s="100"/>
      <c r="G402" s="100"/>
      <c r="H402" s="100"/>
      <c r="I402" s="99"/>
      <c r="J402" s="100"/>
      <c r="K402" s="100"/>
      <c r="L402" s="100"/>
      <c r="M402" s="100"/>
      <c r="N402" s="100"/>
      <c r="O402" s="100"/>
      <c r="P402" s="104"/>
      <c r="Q402" s="100"/>
      <c r="R402" s="100"/>
      <c r="S402" s="100"/>
      <c r="T402" s="100"/>
      <c r="U402" s="100"/>
      <c r="V402" s="100"/>
      <c r="W402" s="100"/>
      <c r="X402" s="100"/>
      <c r="Y402" s="100"/>
      <c r="Z402" s="100"/>
      <c r="AA402" s="569"/>
    </row>
    <row r="403" spans="1:27" x14ac:dyDescent="0.3">
      <c r="A403" s="99"/>
      <c r="B403" s="100"/>
      <c r="C403" s="101"/>
      <c r="D403" s="100"/>
      <c r="E403" s="100"/>
      <c r="F403" s="100"/>
      <c r="G403" s="100"/>
      <c r="H403" s="100"/>
      <c r="I403" s="99"/>
      <c r="J403" s="100"/>
      <c r="K403" s="100"/>
      <c r="L403" s="100"/>
      <c r="M403" s="100"/>
      <c r="N403" s="100"/>
      <c r="O403" s="100"/>
      <c r="P403" s="104"/>
      <c r="Q403" s="100"/>
      <c r="R403" s="100"/>
      <c r="S403" s="100"/>
      <c r="T403" s="100"/>
      <c r="U403" s="100"/>
      <c r="V403" s="100"/>
      <c r="W403" s="100"/>
      <c r="X403" s="100"/>
      <c r="Y403" s="100"/>
      <c r="Z403" s="100"/>
      <c r="AA403" s="569"/>
    </row>
    <row r="404" spans="1:27" x14ac:dyDescent="0.3">
      <c r="A404" s="99"/>
      <c r="B404" s="100"/>
      <c r="C404" s="101"/>
      <c r="D404" s="100"/>
      <c r="E404" s="100"/>
      <c r="F404" s="100"/>
      <c r="G404" s="100"/>
      <c r="H404" s="100"/>
      <c r="I404" s="99"/>
      <c r="J404" s="100"/>
      <c r="K404" s="100"/>
      <c r="L404" s="100"/>
      <c r="M404" s="100"/>
      <c r="N404" s="100"/>
      <c r="O404" s="100"/>
      <c r="P404" s="104"/>
      <c r="Q404" s="100"/>
      <c r="R404" s="100"/>
      <c r="S404" s="100"/>
      <c r="T404" s="100"/>
      <c r="U404" s="100"/>
      <c r="V404" s="100"/>
      <c r="W404" s="100"/>
      <c r="X404" s="100"/>
      <c r="Y404" s="100"/>
      <c r="Z404" s="100"/>
      <c r="AA404" s="569"/>
    </row>
    <row r="405" spans="1:27" x14ac:dyDescent="0.3">
      <c r="A405" s="99"/>
      <c r="B405" s="100"/>
      <c r="C405" s="101"/>
      <c r="D405" s="100"/>
      <c r="E405" s="100"/>
      <c r="F405" s="100"/>
      <c r="G405" s="100"/>
      <c r="H405" s="100"/>
      <c r="I405" s="99"/>
      <c r="J405" s="100"/>
      <c r="K405" s="100"/>
      <c r="L405" s="100"/>
      <c r="M405" s="100"/>
      <c r="N405" s="100"/>
      <c r="O405" s="100"/>
      <c r="P405" s="104"/>
      <c r="Q405" s="100"/>
      <c r="R405" s="100"/>
      <c r="S405" s="100"/>
      <c r="T405" s="100"/>
      <c r="U405" s="100"/>
      <c r="V405" s="100"/>
      <c r="W405" s="100"/>
      <c r="X405" s="100"/>
      <c r="Y405" s="100"/>
      <c r="Z405" s="100"/>
      <c r="AA405" s="569"/>
    </row>
    <row r="406" spans="1:27" x14ac:dyDescent="0.3">
      <c r="A406" s="99"/>
      <c r="B406" s="100"/>
      <c r="C406" s="101"/>
      <c r="D406" s="100"/>
      <c r="E406" s="100"/>
      <c r="F406" s="100"/>
      <c r="G406" s="100"/>
      <c r="H406" s="100"/>
      <c r="I406" s="99"/>
      <c r="J406" s="100"/>
      <c r="K406" s="100"/>
      <c r="L406" s="100"/>
      <c r="M406" s="100"/>
      <c r="N406" s="100"/>
      <c r="O406" s="100"/>
      <c r="P406" s="104"/>
      <c r="Q406" s="100"/>
      <c r="R406" s="100"/>
      <c r="S406" s="100"/>
      <c r="T406" s="100"/>
      <c r="U406" s="100"/>
      <c r="V406" s="100"/>
      <c r="W406" s="100"/>
      <c r="X406" s="100"/>
      <c r="Y406" s="100"/>
      <c r="Z406" s="100"/>
      <c r="AA406" s="569"/>
    </row>
    <row r="407" spans="1:27" x14ac:dyDescent="0.3">
      <c r="A407" s="99"/>
      <c r="B407" s="100"/>
      <c r="C407" s="101"/>
      <c r="D407" s="100"/>
      <c r="E407" s="100"/>
      <c r="F407" s="100"/>
      <c r="G407" s="100"/>
      <c r="H407" s="100"/>
      <c r="I407" s="99"/>
      <c r="J407" s="100"/>
      <c r="K407" s="100"/>
      <c r="L407" s="100"/>
      <c r="M407" s="100"/>
      <c r="N407" s="100"/>
      <c r="O407" s="100"/>
      <c r="P407" s="104"/>
      <c r="Q407" s="100"/>
      <c r="R407" s="100"/>
      <c r="S407" s="100"/>
      <c r="T407" s="100"/>
      <c r="U407" s="100"/>
      <c r="V407" s="100"/>
      <c r="W407" s="100"/>
      <c r="X407" s="100"/>
      <c r="Y407" s="100"/>
      <c r="Z407" s="100"/>
      <c r="AA407" s="569"/>
    </row>
    <row r="408" spans="1:27" x14ac:dyDescent="0.3">
      <c r="A408" s="99"/>
      <c r="B408" s="100"/>
      <c r="C408" s="101"/>
      <c r="D408" s="100"/>
      <c r="E408" s="100"/>
      <c r="F408" s="100"/>
      <c r="G408" s="100"/>
      <c r="H408" s="100"/>
      <c r="I408" s="99"/>
      <c r="J408" s="100"/>
      <c r="K408" s="100"/>
      <c r="L408" s="100"/>
      <c r="M408" s="100"/>
      <c r="N408" s="100"/>
      <c r="O408" s="100"/>
      <c r="P408" s="104"/>
      <c r="Q408" s="100"/>
      <c r="R408" s="100"/>
      <c r="S408" s="100"/>
      <c r="T408" s="100"/>
      <c r="U408" s="100"/>
      <c r="V408" s="100"/>
      <c r="W408" s="100"/>
      <c r="X408" s="100"/>
      <c r="Y408" s="100"/>
      <c r="Z408" s="100"/>
      <c r="AA408" s="569"/>
    </row>
    <row r="409" spans="1:27" x14ac:dyDescent="0.3">
      <c r="A409" s="99"/>
      <c r="B409" s="100"/>
      <c r="C409" s="101"/>
      <c r="D409" s="100"/>
      <c r="E409" s="100"/>
      <c r="F409" s="100"/>
      <c r="G409" s="100"/>
      <c r="H409" s="100"/>
      <c r="I409" s="99"/>
      <c r="J409" s="100"/>
      <c r="K409" s="100"/>
      <c r="L409" s="100"/>
      <c r="M409" s="100"/>
      <c r="N409" s="100"/>
      <c r="O409" s="100"/>
      <c r="P409" s="104"/>
      <c r="Q409" s="100"/>
      <c r="R409" s="100"/>
      <c r="S409" s="100"/>
      <c r="T409" s="100"/>
      <c r="U409" s="100"/>
      <c r="V409" s="100"/>
      <c r="W409" s="100"/>
      <c r="X409" s="100"/>
      <c r="Y409" s="100"/>
      <c r="Z409" s="100"/>
      <c r="AA409" s="569"/>
    </row>
    <row r="410" spans="1:27" x14ac:dyDescent="0.3">
      <c r="A410" s="99"/>
      <c r="B410" s="100"/>
      <c r="C410" s="101"/>
      <c r="D410" s="100"/>
      <c r="E410" s="100"/>
      <c r="F410" s="100"/>
      <c r="G410" s="100"/>
      <c r="H410" s="100"/>
      <c r="I410" s="99"/>
      <c r="J410" s="100"/>
      <c r="K410" s="100"/>
      <c r="L410" s="100"/>
      <c r="M410" s="100"/>
      <c r="N410" s="100"/>
      <c r="O410" s="100"/>
      <c r="P410" s="104"/>
      <c r="Q410" s="100"/>
      <c r="R410" s="100"/>
      <c r="S410" s="100"/>
      <c r="T410" s="100"/>
      <c r="U410" s="100"/>
      <c r="V410" s="100"/>
      <c r="W410" s="100"/>
      <c r="X410" s="100"/>
      <c r="Y410" s="100"/>
      <c r="Z410" s="100"/>
      <c r="AA410" s="569"/>
    </row>
    <row r="411" spans="1:27" x14ac:dyDescent="0.3">
      <c r="A411" s="99"/>
      <c r="B411" s="100"/>
      <c r="C411" s="101"/>
      <c r="D411" s="100"/>
      <c r="E411" s="100"/>
      <c r="F411" s="100"/>
      <c r="G411" s="100"/>
      <c r="H411" s="100"/>
      <c r="I411" s="99"/>
      <c r="J411" s="100"/>
      <c r="K411" s="100"/>
      <c r="L411" s="100"/>
      <c r="M411" s="100"/>
      <c r="N411" s="100"/>
      <c r="O411" s="100"/>
      <c r="P411" s="104"/>
      <c r="Q411" s="100"/>
      <c r="R411" s="100"/>
      <c r="S411" s="100"/>
      <c r="T411" s="100"/>
      <c r="U411" s="100"/>
      <c r="V411" s="100"/>
      <c r="W411" s="100"/>
      <c r="X411" s="100"/>
      <c r="Y411" s="100"/>
      <c r="Z411" s="100"/>
      <c r="AA411" s="569"/>
    </row>
    <row r="412" spans="1:27" x14ac:dyDescent="0.3">
      <c r="A412" s="99"/>
      <c r="B412" s="100"/>
      <c r="C412" s="101"/>
      <c r="D412" s="100"/>
      <c r="E412" s="100"/>
      <c r="F412" s="100"/>
      <c r="G412" s="100"/>
      <c r="H412" s="100"/>
      <c r="I412" s="99"/>
      <c r="J412" s="100"/>
      <c r="K412" s="100"/>
      <c r="L412" s="100"/>
      <c r="M412" s="100"/>
      <c r="N412" s="100"/>
      <c r="O412" s="100"/>
      <c r="P412" s="104"/>
      <c r="Q412" s="100"/>
      <c r="R412" s="100"/>
      <c r="S412" s="100"/>
      <c r="T412" s="100"/>
      <c r="U412" s="100"/>
      <c r="V412" s="100"/>
      <c r="W412" s="100"/>
      <c r="X412" s="100"/>
      <c r="Y412" s="100"/>
      <c r="Z412" s="100"/>
      <c r="AA412" s="569"/>
    </row>
    <row r="413" spans="1:27" x14ac:dyDescent="0.3">
      <c r="A413" s="99"/>
      <c r="B413" s="100"/>
      <c r="C413" s="101"/>
      <c r="D413" s="100"/>
      <c r="E413" s="100"/>
      <c r="F413" s="100"/>
      <c r="G413" s="100"/>
      <c r="H413" s="100"/>
      <c r="I413" s="99"/>
      <c r="J413" s="100"/>
      <c r="K413" s="100"/>
      <c r="L413" s="100"/>
      <c r="M413" s="100"/>
      <c r="N413" s="100"/>
      <c r="O413" s="100"/>
      <c r="P413" s="104"/>
      <c r="Q413" s="100"/>
      <c r="R413" s="100"/>
      <c r="S413" s="100"/>
      <c r="T413" s="100"/>
      <c r="U413" s="100"/>
      <c r="V413" s="100"/>
      <c r="W413" s="100"/>
      <c r="X413" s="100"/>
      <c r="Y413" s="100"/>
      <c r="Z413" s="100"/>
      <c r="AA413" s="569"/>
    </row>
    <row r="414" spans="1:27" x14ac:dyDescent="0.3">
      <c r="A414" s="99"/>
      <c r="B414" s="100"/>
      <c r="C414" s="101"/>
      <c r="D414" s="100"/>
      <c r="E414" s="100"/>
      <c r="F414" s="100"/>
      <c r="G414" s="100"/>
      <c r="H414" s="100"/>
      <c r="I414" s="99"/>
      <c r="J414" s="100"/>
      <c r="K414" s="100"/>
      <c r="L414" s="100"/>
      <c r="M414" s="100"/>
      <c r="N414" s="100"/>
      <c r="O414" s="100"/>
      <c r="P414" s="104"/>
      <c r="Q414" s="100"/>
      <c r="R414" s="100"/>
      <c r="S414" s="100"/>
      <c r="T414" s="100"/>
      <c r="U414" s="100"/>
      <c r="V414" s="100"/>
      <c r="W414" s="100"/>
      <c r="X414" s="100"/>
      <c r="Y414" s="100"/>
      <c r="Z414" s="100"/>
      <c r="AA414" s="569"/>
    </row>
    <row r="415" spans="1:27" x14ac:dyDescent="0.3">
      <c r="A415" s="99"/>
      <c r="B415" s="100"/>
      <c r="C415" s="101"/>
      <c r="D415" s="100"/>
      <c r="E415" s="100"/>
      <c r="F415" s="100"/>
      <c r="G415" s="100"/>
      <c r="H415" s="100"/>
      <c r="I415" s="99"/>
      <c r="J415" s="100"/>
      <c r="K415" s="100"/>
      <c r="L415" s="100"/>
      <c r="M415" s="100"/>
      <c r="N415" s="100"/>
      <c r="O415" s="100"/>
      <c r="P415" s="104"/>
      <c r="Q415" s="100"/>
      <c r="R415" s="100"/>
      <c r="S415" s="100"/>
      <c r="T415" s="100"/>
      <c r="U415" s="100"/>
      <c r="V415" s="100"/>
      <c r="W415" s="100"/>
      <c r="X415" s="100"/>
      <c r="Y415" s="100"/>
      <c r="Z415" s="100"/>
      <c r="AA415" s="569"/>
    </row>
    <row r="416" spans="1:27" x14ac:dyDescent="0.3">
      <c r="A416" s="99"/>
      <c r="B416" s="100"/>
      <c r="C416" s="101"/>
      <c r="D416" s="100"/>
      <c r="E416" s="100"/>
      <c r="F416" s="100"/>
      <c r="G416" s="100"/>
      <c r="H416" s="100"/>
      <c r="I416" s="99"/>
      <c r="J416" s="100"/>
      <c r="K416" s="100"/>
      <c r="L416" s="100"/>
      <c r="M416" s="100"/>
      <c r="N416" s="100"/>
      <c r="O416" s="100"/>
      <c r="P416" s="104"/>
      <c r="Q416" s="100"/>
      <c r="R416" s="100"/>
      <c r="S416" s="100"/>
      <c r="T416" s="100"/>
      <c r="U416" s="100"/>
      <c r="V416" s="100"/>
      <c r="W416" s="100"/>
      <c r="X416" s="100"/>
      <c r="Y416" s="100"/>
      <c r="Z416" s="100"/>
      <c r="AA416" s="569"/>
    </row>
    <row r="417" spans="1:27" x14ac:dyDescent="0.3">
      <c r="A417" s="99"/>
      <c r="B417" s="100"/>
      <c r="C417" s="101"/>
      <c r="D417" s="100"/>
      <c r="E417" s="100"/>
      <c r="F417" s="100"/>
      <c r="G417" s="100"/>
      <c r="H417" s="100"/>
      <c r="I417" s="99"/>
      <c r="J417" s="100"/>
      <c r="K417" s="100"/>
      <c r="L417" s="100"/>
      <c r="M417" s="100"/>
      <c r="N417" s="100"/>
      <c r="O417" s="100"/>
      <c r="P417" s="104"/>
      <c r="Q417" s="100"/>
      <c r="R417" s="100"/>
      <c r="S417" s="100"/>
      <c r="T417" s="100"/>
      <c r="U417" s="100"/>
      <c r="V417" s="100"/>
      <c r="W417" s="100"/>
      <c r="X417" s="100"/>
      <c r="Y417" s="100"/>
      <c r="Z417" s="100"/>
      <c r="AA417" s="569"/>
    </row>
    <row r="418" spans="1:27" x14ac:dyDescent="0.3">
      <c r="A418" s="99"/>
      <c r="B418" s="100"/>
      <c r="C418" s="101"/>
      <c r="D418" s="100"/>
      <c r="E418" s="100"/>
      <c r="F418" s="100"/>
      <c r="G418" s="100"/>
      <c r="H418" s="100"/>
      <c r="I418" s="99"/>
      <c r="J418" s="100"/>
      <c r="K418" s="100"/>
      <c r="L418" s="100"/>
      <c r="M418" s="100"/>
      <c r="N418" s="100"/>
      <c r="O418" s="100"/>
      <c r="P418" s="104"/>
      <c r="Q418" s="100"/>
      <c r="R418" s="100"/>
      <c r="S418" s="100"/>
      <c r="T418" s="100"/>
      <c r="U418" s="100"/>
      <c r="V418" s="100"/>
      <c r="W418" s="100"/>
      <c r="X418" s="100"/>
      <c r="Y418" s="100"/>
      <c r="Z418" s="100"/>
      <c r="AA418" s="569"/>
    </row>
    <row r="419" spans="1:27" x14ac:dyDescent="0.3">
      <c r="A419" s="99"/>
      <c r="B419" s="100"/>
      <c r="C419" s="101"/>
      <c r="D419" s="100"/>
      <c r="E419" s="100"/>
      <c r="F419" s="100"/>
      <c r="G419" s="100"/>
      <c r="H419" s="100"/>
      <c r="I419" s="99"/>
      <c r="J419" s="100"/>
      <c r="K419" s="100"/>
      <c r="L419" s="100"/>
      <c r="M419" s="100"/>
      <c r="N419" s="100"/>
      <c r="O419" s="100"/>
      <c r="P419" s="104"/>
      <c r="Q419" s="100"/>
      <c r="R419" s="100"/>
      <c r="S419" s="100"/>
      <c r="T419" s="100"/>
      <c r="U419" s="100"/>
      <c r="V419" s="100"/>
      <c r="W419" s="100"/>
      <c r="X419" s="100"/>
      <c r="Y419" s="100"/>
      <c r="Z419" s="100"/>
      <c r="AA419" s="569"/>
    </row>
    <row r="420" spans="1:27" x14ac:dyDescent="0.3">
      <c r="A420" s="99"/>
      <c r="B420" s="100"/>
      <c r="C420" s="101"/>
      <c r="D420" s="100"/>
      <c r="E420" s="100"/>
      <c r="F420" s="100"/>
      <c r="G420" s="100"/>
      <c r="H420" s="100"/>
      <c r="I420" s="99"/>
      <c r="J420" s="100"/>
      <c r="K420" s="100"/>
      <c r="L420" s="100"/>
      <c r="M420" s="100"/>
      <c r="N420" s="100"/>
      <c r="O420" s="100"/>
      <c r="P420" s="104"/>
      <c r="Q420" s="100"/>
      <c r="R420" s="100"/>
      <c r="S420" s="100"/>
      <c r="T420" s="100"/>
      <c r="U420" s="100"/>
      <c r="V420" s="100"/>
      <c r="W420" s="100"/>
      <c r="X420" s="100"/>
      <c r="Y420" s="100"/>
      <c r="Z420" s="100"/>
      <c r="AA420" s="569"/>
    </row>
    <row r="421" spans="1:27" x14ac:dyDescent="0.3">
      <c r="A421" s="99"/>
      <c r="B421" s="100"/>
      <c r="C421" s="101"/>
      <c r="D421" s="100"/>
      <c r="E421" s="100"/>
      <c r="F421" s="100"/>
      <c r="G421" s="100"/>
      <c r="H421" s="100"/>
      <c r="I421" s="99"/>
      <c r="J421" s="100"/>
      <c r="K421" s="100"/>
      <c r="L421" s="100"/>
      <c r="M421" s="100"/>
      <c r="N421" s="100"/>
      <c r="O421" s="100"/>
      <c r="P421" s="104"/>
      <c r="Q421" s="100"/>
      <c r="R421" s="100"/>
      <c r="S421" s="100"/>
      <c r="T421" s="100"/>
      <c r="U421" s="100"/>
      <c r="V421" s="100"/>
      <c r="W421" s="100"/>
      <c r="X421" s="100"/>
      <c r="Y421" s="100"/>
      <c r="Z421" s="100"/>
      <c r="AA421" s="569"/>
    </row>
    <row r="422" spans="1:27" x14ac:dyDescent="0.3">
      <c r="A422" s="99"/>
      <c r="B422" s="100"/>
      <c r="C422" s="101"/>
      <c r="D422" s="100"/>
      <c r="E422" s="100"/>
      <c r="F422" s="100"/>
      <c r="G422" s="100"/>
      <c r="H422" s="100"/>
      <c r="I422" s="99"/>
      <c r="J422" s="100"/>
      <c r="K422" s="100"/>
      <c r="L422" s="100"/>
      <c r="M422" s="100"/>
      <c r="N422" s="100"/>
      <c r="O422" s="100"/>
      <c r="P422" s="104"/>
      <c r="Q422" s="100"/>
      <c r="R422" s="100"/>
      <c r="S422" s="100"/>
      <c r="T422" s="100"/>
      <c r="U422" s="100"/>
      <c r="V422" s="100"/>
      <c r="W422" s="100"/>
      <c r="X422" s="100"/>
      <c r="Y422" s="100"/>
      <c r="Z422" s="100"/>
      <c r="AA422" s="569"/>
    </row>
    <row r="423" spans="1:27" x14ac:dyDescent="0.3">
      <c r="A423" s="99"/>
      <c r="B423" s="100"/>
      <c r="C423" s="101"/>
      <c r="D423" s="100"/>
      <c r="E423" s="100"/>
      <c r="F423" s="100"/>
      <c r="G423" s="100"/>
      <c r="H423" s="100"/>
      <c r="I423" s="99"/>
      <c r="J423" s="100"/>
      <c r="K423" s="100"/>
      <c r="L423" s="100"/>
      <c r="M423" s="100"/>
      <c r="N423" s="100"/>
      <c r="O423" s="100"/>
      <c r="P423" s="104"/>
      <c r="Q423" s="100"/>
      <c r="R423" s="100"/>
      <c r="S423" s="100"/>
      <c r="T423" s="100"/>
      <c r="U423" s="100"/>
      <c r="V423" s="100"/>
      <c r="W423" s="100"/>
      <c r="X423" s="100"/>
      <c r="Y423" s="100"/>
      <c r="Z423" s="100"/>
      <c r="AA423" s="569"/>
    </row>
    <row r="424" spans="1:27" x14ac:dyDescent="0.3">
      <c r="A424" s="99"/>
      <c r="B424" s="100"/>
      <c r="C424" s="101"/>
      <c r="D424" s="100"/>
      <c r="E424" s="100"/>
      <c r="F424" s="100"/>
      <c r="G424" s="100"/>
      <c r="H424" s="100"/>
      <c r="I424" s="99"/>
      <c r="J424" s="100"/>
      <c r="K424" s="100"/>
      <c r="L424" s="100"/>
      <c r="M424" s="100"/>
      <c r="N424" s="100"/>
      <c r="O424" s="100"/>
      <c r="P424" s="104"/>
      <c r="Q424" s="100"/>
      <c r="R424" s="100"/>
      <c r="S424" s="100"/>
      <c r="T424" s="100"/>
      <c r="U424" s="100"/>
      <c r="V424" s="100"/>
      <c r="W424" s="100"/>
      <c r="X424" s="100"/>
      <c r="Y424" s="100"/>
      <c r="Z424" s="100"/>
      <c r="AA424" s="569"/>
    </row>
    <row r="425" spans="1:27" x14ac:dyDescent="0.3">
      <c r="A425" s="99"/>
      <c r="B425" s="100"/>
      <c r="C425" s="101"/>
      <c r="D425" s="100"/>
      <c r="E425" s="100"/>
      <c r="F425" s="100"/>
      <c r="G425" s="100"/>
      <c r="H425" s="100"/>
      <c r="I425" s="99"/>
      <c r="J425" s="100"/>
      <c r="K425" s="100"/>
      <c r="L425" s="100"/>
      <c r="M425" s="100"/>
      <c r="N425" s="100"/>
      <c r="O425" s="100"/>
      <c r="P425" s="104"/>
      <c r="Q425" s="100"/>
      <c r="R425" s="100"/>
      <c r="S425" s="100"/>
      <c r="T425" s="100"/>
      <c r="U425" s="100"/>
      <c r="V425" s="100"/>
      <c r="W425" s="100"/>
      <c r="X425" s="100"/>
      <c r="Y425" s="100"/>
      <c r="Z425" s="100"/>
      <c r="AA425" s="569"/>
    </row>
    <row r="426" spans="1:27" x14ac:dyDescent="0.3">
      <c r="A426" s="99"/>
      <c r="B426" s="100"/>
      <c r="C426" s="101"/>
      <c r="D426" s="100"/>
      <c r="E426" s="100"/>
      <c r="F426" s="100"/>
      <c r="G426" s="100"/>
      <c r="H426" s="100"/>
      <c r="I426" s="99"/>
      <c r="J426" s="100"/>
      <c r="K426" s="100"/>
      <c r="L426" s="100"/>
      <c r="M426" s="100"/>
      <c r="N426" s="100"/>
      <c r="O426" s="100"/>
      <c r="P426" s="104"/>
      <c r="Q426" s="100"/>
      <c r="R426" s="100"/>
      <c r="S426" s="100"/>
      <c r="T426" s="100"/>
      <c r="U426" s="100"/>
      <c r="V426" s="100"/>
      <c r="W426" s="100"/>
      <c r="X426" s="100"/>
      <c r="Y426" s="100"/>
      <c r="Z426" s="100"/>
      <c r="AA426" s="569"/>
    </row>
    <row r="427" spans="1:27" x14ac:dyDescent="0.3">
      <c r="A427" s="99"/>
      <c r="B427" s="100"/>
      <c r="C427" s="101"/>
      <c r="D427" s="100"/>
      <c r="E427" s="100"/>
      <c r="F427" s="100"/>
      <c r="G427" s="100"/>
      <c r="H427" s="100"/>
      <c r="I427" s="99"/>
      <c r="J427" s="100"/>
      <c r="K427" s="100"/>
      <c r="L427" s="100"/>
      <c r="M427" s="100"/>
      <c r="N427" s="100"/>
      <c r="O427" s="100"/>
      <c r="P427" s="104"/>
      <c r="Q427" s="100"/>
      <c r="R427" s="100"/>
      <c r="S427" s="100"/>
      <c r="T427" s="100"/>
      <c r="U427" s="100"/>
      <c r="V427" s="100"/>
      <c r="W427" s="100"/>
      <c r="X427" s="100"/>
      <c r="Y427" s="100"/>
      <c r="Z427" s="100"/>
      <c r="AA427" s="569"/>
    </row>
    <row r="428" spans="1:27" x14ac:dyDescent="0.3">
      <c r="A428" s="99"/>
      <c r="B428" s="100"/>
      <c r="C428" s="101"/>
      <c r="D428" s="100"/>
      <c r="E428" s="100"/>
      <c r="F428" s="100"/>
      <c r="G428" s="100"/>
      <c r="H428" s="100"/>
      <c r="I428" s="99"/>
      <c r="J428" s="100"/>
      <c r="K428" s="100"/>
      <c r="L428" s="100"/>
      <c r="M428" s="100"/>
      <c r="N428" s="100"/>
      <c r="O428" s="100"/>
      <c r="P428" s="104"/>
      <c r="Q428" s="100"/>
      <c r="R428" s="100"/>
      <c r="S428" s="100"/>
      <c r="T428" s="100"/>
      <c r="U428" s="100"/>
      <c r="V428" s="100"/>
      <c r="W428" s="100"/>
      <c r="X428" s="100"/>
      <c r="Y428" s="100"/>
      <c r="Z428" s="100"/>
      <c r="AA428" s="569"/>
    </row>
    <row r="429" spans="1:27" x14ac:dyDescent="0.3">
      <c r="A429" s="99"/>
      <c r="B429" s="100"/>
      <c r="C429" s="101"/>
      <c r="D429" s="100"/>
      <c r="E429" s="100"/>
      <c r="F429" s="100"/>
      <c r="G429" s="100"/>
      <c r="H429" s="100"/>
      <c r="I429" s="99"/>
      <c r="J429" s="100"/>
      <c r="K429" s="100"/>
      <c r="L429" s="100"/>
      <c r="M429" s="100"/>
      <c r="N429" s="100"/>
      <c r="O429" s="100"/>
      <c r="P429" s="104"/>
      <c r="Q429" s="100"/>
      <c r="R429" s="100"/>
      <c r="S429" s="100"/>
      <c r="T429" s="100"/>
      <c r="U429" s="100"/>
      <c r="V429" s="100"/>
      <c r="W429" s="100"/>
      <c r="X429" s="100"/>
      <c r="Y429" s="100"/>
      <c r="Z429" s="100"/>
      <c r="AA429" s="569"/>
    </row>
    <row r="430" spans="1:27" x14ac:dyDescent="0.3">
      <c r="A430" s="99"/>
      <c r="B430" s="100"/>
      <c r="C430" s="101"/>
      <c r="D430" s="100"/>
      <c r="E430" s="100"/>
      <c r="F430" s="100"/>
      <c r="G430" s="100"/>
      <c r="H430" s="100"/>
      <c r="I430" s="99"/>
      <c r="J430" s="100"/>
      <c r="K430" s="100"/>
      <c r="L430" s="100"/>
      <c r="M430" s="100"/>
      <c r="N430" s="100"/>
      <c r="O430" s="100"/>
      <c r="P430" s="104"/>
      <c r="Q430" s="100"/>
      <c r="R430" s="100"/>
      <c r="S430" s="100"/>
      <c r="T430" s="100"/>
      <c r="U430" s="100"/>
      <c r="V430" s="100"/>
      <c r="W430" s="100"/>
      <c r="X430" s="100"/>
      <c r="Y430" s="100"/>
      <c r="Z430" s="100"/>
      <c r="AA430" s="569"/>
    </row>
    <row r="431" spans="1:27" x14ac:dyDescent="0.3">
      <c r="A431" s="99"/>
      <c r="B431" s="100"/>
      <c r="C431" s="101"/>
      <c r="D431" s="100"/>
      <c r="E431" s="100"/>
      <c r="F431" s="100"/>
      <c r="G431" s="100"/>
      <c r="H431" s="100"/>
      <c r="I431" s="99"/>
      <c r="J431" s="100"/>
      <c r="K431" s="100"/>
      <c r="L431" s="100"/>
      <c r="M431" s="100"/>
      <c r="N431" s="100"/>
      <c r="O431" s="100"/>
      <c r="P431" s="104"/>
      <c r="Q431" s="100"/>
      <c r="R431" s="100"/>
      <c r="S431" s="100"/>
      <c r="T431" s="100"/>
      <c r="U431" s="100"/>
      <c r="V431" s="100"/>
      <c r="W431" s="100"/>
      <c r="X431" s="100"/>
      <c r="Y431" s="100"/>
      <c r="Z431" s="100"/>
      <c r="AA431" s="569"/>
    </row>
    <row r="432" spans="1:27" x14ac:dyDescent="0.3">
      <c r="A432" s="99"/>
      <c r="B432" s="100"/>
      <c r="C432" s="101"/>
      <c r="D432" s="100"/>
      <c r="E432" s="100"/>
      <c r="F432" s="100"/>
      <c r="G432" s="100"/>
      <c r="H432" s="100"/>
      <c r="I432" s="99"/>
      <c r="J432" s="100"/>
      <c r="K432" s="100"/>
      <c r="L432" s="100"/>
      <c r="M432" s="100"/>
      <c r="N432" s="100"/>
      <c r="O432" s="100"/>
      <c r="P432" s="104"/>
      <c r="Q432" s="100"/>
      <c r="R432" s="100"/>
      <c r="S432" s="100"/>
      <c r="T432" s="100"/>
      <c r="U432" s="100"/>
      <c r="V432" s="100"/>
      <c r="W432" s="100"/>
      <c r="X432" s="100"/>
      <c r="Y432" s="100"/>
      <c r="Z432" s="100"/>
      <c r="AA432" s="569"/>
    </row>
    <row r="433" spans="1:27" x14ac:dyDescent="0.3">
      <c r="A433" s="99"/>
      <c r="B433" s="100"/>
      <c r="C433" s="101"/>
      <c r="D433" s="100"/>
      <c r="E433" s="100"/>
      <c r="F433" s="100"/>
      <c r="G433" s="100"/>
      <c r="H433" s="100"/>
      <c r="I433" s="99"/>
      <c r="J433" s="100"/>
      <c r="K433" s="100"/>
      <c r="L433" s="100"/>
      <c r="M433" s="100"/>
      <c r="N433" s="100"/>
      <c r="O433" s="100"/>
      <c r="P433" s="104"/>
      <c r="Q433" s="100"/>
      <c r="R433" s="100"/>
      <c r="S433" s="100"/>
      <c r="T433" s="100"/>
      <c r="U433" s="100"/>
      <c r="V433" s="100"/>
      <c r="W433" s="100"/>
      <c r="X433" s="100"/>
      <c r="Y433" s="100"/>
      <c r="Z433" s="100"/>
      <c r="AA433" s="569"/>
    </row>
    <row r="434" spans="1:27" x14ac:dyDescent="0.3">
      <c r="A434" s="99"/>
      <c r="B434" s="100"/>
      <c r="C434" s="101"/>
      <c r="D434" s="100"/>
      <c r="E434" s="100"/>
      <c r="F434" s="100"/>
      <c r="G434" s="100"/>
      <c r="H434" s="100"/>
      <c r="I434" s="99"/>
      <c r="J434" s="100"/>
      <c r="K434" s="100"/>
      <c r="L434" s="100"/>
      <c r="M434" s="100"/>
      <c r="N434" s="100"/>
      <c r="O434" s="100"/>
      <c r="P434" s="104"/>
      <c r="Q434" s="100"/>
      <c r="R434" s="100"/>
      <c r="S434" s="100"/>
      <c r="T434" s="100"/>
      <c r="U434" s="100"/>
      <c r="V434" s="100"/>
      <c r="W434" s="100"/>
      <c r="X434" s="100"/>
      <c r="Y434" s="100"/>
      <c r="Z434" s="100"/>
      <c r="AA434" s="569"/>
    </row>
    <row r="435" spans="1:27" x14ac:dyDescent="0.3">
      <c r="A435" s="99"/>
      <c r="B435" s="100"/>
      <c r="C435" s="101"/>
      <c r="D435" s="100"/>
      <c r="E435" s="100"/>
      <c r="F435" s="100"/>
      <c r="G435" s="100"/>
      <c r="H435" s="100"/>
      <c r="I435" s="99"/>
      <c r="J435" s="100"/>
      <c r="K435" s="100"/>
      <c r="L435" s="100"/>
      <c r="M435" s="100"/>
      <c r="N435" s="100"/>
      <c r="O435" s="100"/>
      <c r="P435" s="104"/>
      <c r="Q435" s="100"/>
      <c r="R435" s="100"/>
      <c r="S435" s="100"/>
      <c r="T435" s="100"/>
      <c r="U435" s="100"/>
      <c r="V435" s="100"/>
      <c r="W435" s="100"/>
      <c r="X435" s="100"/>
      <c r="Y435" s="100"/>
      <c r="Z435" s="100"/>
      <c r="AA435" s="569"/>
    </row>
    <row r="436" spans="1:27" x14ac:dyDescent="0.3">
      <c r="A436" s="99"/>
      <c r="B436" s="100"/>
      <c r="C436" s="101"/>
      <c r="D436" s="100"/>
      <c r="E436" s="100"/>
      <c r="F436" s="100"/>
      <c r="G436" s="100"/>
      <c r="H436" s="100"/>
      <c r="I436" s="99"/>
      <c r="J436" s="100"/>
      <c r="K436" s="100"/>
      <c r="L436" s="100"/>
      <c r="M436" s="100"/>
      <c r="N436" s="100"/>
      <c r="O436" s="100"/>
      <c r="P436" s="104"/>
      <c r="Q436" s="100"/>
      <c r="R436" s="100"/>
      <c r="S436" s="100"/>
      <c r="T436" s="100"/>
      <c r="U436" s="100"/>
      <c r="V436" s="100"/>
      <c r="W436" s="100"/>
      <c r="X436" s="100"/>
      <c r="Y436" s="100"/>
      <c r="Z436" s="100"/>
      <c r="AA436" s="569"/>
    </row>
    <row r="437" spans="1:27" x14ac:dyDescent="0.3">
      <c r="A437" s="99"/>
      <c r="B437" s="100"/>
      <c r="C437" s="101"/>
      <c r="D437" s="100"/>
      <c r="E437" s="100"/>
      <c r="F437" s="100"/>
      <c r="G437" s="100"/>
      <c r="H437" s="100"/>
      <c r="I437" s="99"/>
      <c r="J437" s="100"/>
      <c r="K437" s="100"/>
      <c r="L437" s="100"/>
      <c r="M437" s="100"/>
      <c r="N437" s="100"/>
      <c r="O437" s="100"/>
      <c r="P437" s="104"/>
      <c r="Q437" s="100"/>
      <c r="R437" s="100"/>
      <c r="S437" s="100"/>
      <c r="T437" s="100"/>
      <c r="U437" s="100"/>
      <c r="V437" s="100"/>
      <c r="W437" s="100"/>
      <c r="X437" s="100"/>
      <c r="Y437" s="100"/>
      <c r="Z437" s="100"/>
      <c r="AA437" s="569"/>
    </row>
    <row r="438" spans="1:27" x14ac:dyDescent="0.3">
      <c r="A438" s="99"/>
      <c r="B438" s="100"/>
      <c r="C438" s="101"/>
      <c r="D438" s="100"/>
      <c r="E438" s="100"/>
      <c r="F438" s="100"/>
      <c r="G438" s="100"/>
      <c r="H438" s="100"/>
      <c r="I438" s="99"/>
      <c r="J438" s="100"/>
      <c r="K438" s="100"/>
      <c r="L438" s="100"/>
      <c r="M438" s="100"/>
      <c r="N438" s="100"/>
      <c r="O438" s="100"/>
      <c r="P438" s="104"/>
      <c r="Q438" s="100"/>
      <c r="R438" s="100"/>
      <c r="S438" s="100"/>
      <c r="T438" s="100"/>
      <c r="U438" s="100"/>
      <c r="V438" s="100"/>
      <c r="W438" s="100"/>
      <c r="X438" s="100"/>
      <c r="Y438" s="100"/>
      <c r="Z438" s="100"/>
      <c r="AA438" s="569"/>
    </row>
    <row r="439" spans="1:27" x14ac:dyDescent="0.3">
      <c r="A439" s="99"/>
      <c r="B439" s="100"/>
      <c r="C439" s="101"/>
      <c r="D439" s="100"/>
      <c r="E439" s="100"/>
      <c r="F439" s="100"/>
      <c r="G439" s="100"/>
      <c r="H439" s="100"/>
      <c r="I439" s="99"/>
      <c r="J439" s="100"/>
      <c r="K439" s="100"/>
      <c r="L439" s="100"/>
      <c r="M439" s="100"/>
      <c r="N439" s="100"/>
      <c r="O439" s="100"/>
      <c r="P439" s="104"/>
      <c r="Q439" s="100"/>
      <c r="R439" s="100"/>
      <c r="S439" s="100"/>
      <c r="T439" s="100"/>
      <c r="U439" s="100"/>
      <c r="V439" s="100"/>
      <c r="W439" s="100"/>
      <c r="X439" s="100"/>
      <c r="Y439" s="100"/>
      <c r="Z439" s="100"/>
      <c r="AA439" s="569"/>
    </row>
    <row r="440" spans="1:27" x14ac:dyDescent="0.3">
      <c r="A440" s="99"/>
      <c r="B440" s="100"/>
      <c r="C440" s="101"/>
      <c r="D440" s="100"/>
      <c r="E440" s="100"/>
      <c r="F440" s="100"/>
      <c r="G440" s="100"/>
      <c r="H440" s="100"/>
      <c r="I440" s="99"/>
      <c r="J440" s="100"/>
      <c r="K440" s="100"/>
      <c r="L440" s="100"/>
      <c r="M440" s="100"/>
      <c r="N440" s="100"/>
      <c r="O440" s="100"/>
      <c r="P440" s="104"/>
      <c r="Q440" s="100"/>
      <c r="R440" s="100"/>
      <c r="S440" s="100"/>
      <c r="T440" s="100"/>
      <c r="U440" s="100"/>
      <c r="V440" s="100"/>
      <c r="W440" s="100"/>
      <c r="X440" s="100"/>
      <c r="Y440" s="100"/>
      <c r="Z440" s="100"/>
      <c r="AA440" s="569"/>
    </row>
    <row r="441" spans="1:27" x14ac:dyDescent="0.3">
      <c r="A441" s="99"/>
      <c r="B441" s="100"/>
      <c r="C441" s="101"/>
      <c r="D441" s="100"/>
      <c r="E441" s="100"/>
      <c r="F441" s="100"/>
      <c r="G441" s="100"/>
      <c r="H441" s="100"/>
      <c r="I441" s="99"/>
      <c r="J441" s="100"/>
      <c r="K441" s="100"/>
      <c r="L441" s="100"/>
      <c r="M441" s="100"/>
      <c r="N441" s="100"/>
      <c r="O441" s="100"/>
      <c r="P441" s="104"/>
      <c r="Q441" s="100"/>
      <c r="R441" s="100"/>
      <c r="S441" s="100"/>
      <c r="T441" s="100"/>
      <c r="U441" s="100"/>
      <c r="V441" s="100"/>
      <c r="W441" s="100"/>
      <c r="X441" s="100"/>
      <c r="Y441" s="100"/>
      <c r="Z441" s="100"/>
      <c r="AA441" s="569"/>
    </row>
    <row r="442" spans="1:27" x14ac:dyDescent="0.3">
      <c r="A442" s="99"/>
      <c r="B442" s="100"/>
      <c r="C442" s="101"/>
      <c r="D442" s="100"/>
      <c r="E442" s="100"/>
      <c r="F442" s="100"/>
      <c r="G442" s="100"/>
      <c r="H442" s="100"/>
      <c r="I442" s="99"/>
      <c r="J442" s="100"/>
      <c r="K442" s="100"/>
      <c r="L442" s="100"/>
      <c r="M442" s="100"/>
      <c r="N442" s="100"/>
      <c r="O442" s="100"/>
      <c r="P442" s="104"/>
      <c r="Q442" s="100"/>
      <c r="R442" s="100"/>
      <c r="S442" s="100"/>
      <c r="T442" s="100"/>
      <c r="U442" s="100"/>
      <c r="V442" s="100"/>
      <c r="W442" s="100"/>
      <c r="X442" s="100"/>
      <c r="Y442" s="100"/>
      <c r="Z442" s="100"/>
      <c r="AA442" s="569"/>
    </row>
    <row r="443" spans="1:27" x14ac:dyDescent="0.3">
      <c r="A443" s="99"/>
      <c r="B443" s="100"/>
      <c r="C443" s="101"/>
      <c r="D443" s="100"/>
      <c r="E443" s="100"/>
      <c r="F443" s="100"/>
      <c r="G443" s="100"/>
      <c r="H443" s="100"/>
      <c r="I443" s="99"/>
      <c r="J443" s="100"/>
      <c r="K443" s="100"/>
      <c r="L443" s="100"/>
      <c r="M443" s="100"/>
      <c r="N443" s="100"/>
      <c r="O443" s="100"/>
      <c r="P443" s="104"/>
      <c r="Q443" s="100"/>
      <c r="R443" s="100"/>
      <c r="S443" s="100"/>
      <c r="T443" s="100"/>
      <c r="U443" s="100"/>
      <c r="V443" s="100"/>
      <c r="W443" s="100"/>
      <c r="X443" s="100"/>
      <c r="Y443" s="100"/>
      <c r="Z443" s="100"/>
      <c r="AA443" s="569"/>
    </row>
    <row r="444" spans="1:27" x14ac:dyDescent="0.3">
      <c r="A444" s="99"/>
      <c r="B444" s="100"/>
      <c r="C444" s="101"/>
      <c r="D444" s="100"/>
      <c r="E444" s="100"/>
      <c r="F444" s="100"/>
      <c r="G444" s="100"/>
      <c r="H444" s="100"/>
      <c r="I444" s="99"/>
      <c r="J444" s="100"/>
      <c r="K444" s="100"/>
      <c r="L444" s="100"/>
      <c r="M444" s="100"/>
      <c r="N444" s="100"/>
      <c r="O444" s="100"/>
      <c r="P444" s="104"/>
      <c r="Q444" s="100"/>
      <c r="R444" s="100"/>
      <c r="S444" s="100"/>
      <c r="T444" s="100"/>
      <c r="U444" s="100"/>
      <c r="V444" s="100"/>
      <c r="W444" s="100"/>
      <c r="X444" s="100"/>
      <c r="Y444" s="100"/>
      <c r="Z444" s="100"/>
      <c r="AA444" s="569"/>
    </row>
    <row r="445" spans="1:27" x14ac:dyDescent="0.3">
      <c r="A445" s="99"/>
      <c r="B445" s="100"/>
      <c r="C445" s="101"/>
      <c r="D445" s="100"/>
      <c r="E445" s="100"/>
      <c r="F445" s="100"/>
      <c r="G445" s="100"/>
      <c r="H445" s="100"/>
      <c r="I445" s="99"/>
      <c r="J445" s="100"/>
      <c r="K445" s="100"/>
      <c r="L445" s="100"/>
      <c r="M445" s="100"/>
      <c r="N445" s="100"/>
      <c r="O445" s="100"/>
      <c r="P445" s="104"/>
      <c r="Q445" s="100"/>
      <c r="R445" s="100"/>
      <c r="S445" s="100"/>
      <c r="T445" s="100"/>
      <c r="U445" s="100"/>
      <c r="V445" s="100"/>
      <c r="W445" s="100"/>
      <c r="X445" s="100"/>
      <c r="Y445" s="100"/>
      <c r="Z445" s="100"/>
      <c r="AA445" s="569"/>
    </row>
    <row r="446" spans="1:27" x14ac:dyDescent="0.3">
      <c r="A446" s="99"/>
      <c r="B446" s="100"/>
      <c r="C446" s="101"/>
      <c r="D446" s="100"/>
      <c r="E446" s="100"/>
      <c r="F446" s="100"/>
      <c r="G446" s="100"/>
      <c r="H446" s="100"/>
      <c r="I446" s="99"/>
      <c r="J446" s="100"/>
      <c r="K446" s="100"/>
      <c r="L446" s="100"/>
      <c r="M446" s="100"/>
      <c r="N446" s="100"/>
      <c r="O446" s="100"/>
      <c r="P446" s="104"/>
      <c r="Q446" s="100"/>
      <c r="R446" s="100"/>
      <c r="S446" s="100"/>
      <c r="T446" s="100"/>
      <c r="U446" s="100"/>
      <c r="V446" s="100"/>
      <c r="W446" s="100"/>
      <c r="X446" s="100"/>
      <c r="Y446" s="100"/>
      <c r="Z446" s="100"/>
      <c r="AA446" s="569"/>
    </row>
    <row r="447" spans="1:27" x14ac:dyDescent="0.3">
      <c r="A447" s="99"/>
      <c r="B447" s="100"/>
      <c r="C447" s="101"/>
      <c r="D447" s="100"/>
      <c r="E447" s="100"/>
      <c r="F447" s="100"/>
      <c r="G447" s="100"/>
      <c r="H447" s="100"/>
      <c r="I447" s="99"/>
      <c r="J447" s="100"/>
      <c r="K447" s="100"/>
      <c r="L447" s="100"/>
      <c r="M447" s="100"/>
      <c r="N447" s="100"/>
      <c r="O447" s="100"/>
      <c r="P447" s="104"/>
      <c r="Q447" s="100"/>
      <c r="R447" s="100"/>
      <c r="S447" s="100"/>
      <c r="T447" s="100"/>
      <c r="U447" s="100"/>
      <c r="V447" s="100"/>
      <c r="W447" s="100"/>
      <c r="X447" s="100"/>
      <c r="Y447" s="100"/>
      <c r="Z447" s="100"/>
      <c r="AA447" s="569"/>
    </row>
    <row r="448" spans="1:27" x14ac:dyDescent="0.3">
      <c r="A448" s="99"/>
      <c r="B448" s="100"/>
      <c r="C448" s="101"/>
      <c r="D448" s="100"/>
      <c r="E448" s="100"/>
      <c r="F448" s="100"/>
      <c r="G448" s="100"/>
      <c r="H448" s="100"/>
      <c r="I448" s="99"/>
      <c r="J448" s="100"/>
      <c r="K448" s="100"/>
      <c r="L448" s="100"/>
      <c r="M448" s="100"/>
      <c r="N448" s="100"/>
      <c r="O448" s="100"/>
      <c r="P448" s="104"/>
      <c r="Q448" s="100"/>
      <c r="R448" s="100"/>
      <c r="S448" s="100"/>
      <c r="T448" s="100"/>
      <c r="U448" s="100"/>
      <c r="V448" s="100"/>
      <c r="W448" s="100"/>
      <c r="X448" s="100"/>
      <c r="Y448" s="100"/>
      <c r="Z448" s="100"/>
      <c r="AA448" s="569"/>
    </row>
    <row r="449" spans="1:27" x14ac:dyDescent="0.3">
      <c r="A449" s="99"/>
      <c r="B449" s="100"/>
      <c r="C449" s="101"/>
      <c r="D449" s="100"/>
      <c r="E449" s="100"/>
      <c r="F449" s="100"/>
      <c r="G449" s="100"/>
      <c r="H449" s="100"/>
      <c r="I449" s="99"/>
      <c r="J449" s="100"/>
      <c r="K449" s="100"/>
      <c r="L449" s="100"/>
      <c r="M449" s="100"/>
      <c r="N449" s="100"/>
      <c r="O449" s="100"/>
      <c r="P449" s="104"/>
      <c r="Q449" s="100"/>
      <c r="R449" s="100"/>
      <c r="S449" s="100"/>
      <c r="T449" s="100"/>
      <c r="U449" s="100"/>
      <c r="V449" s="100"/>
      <c r="W449" s="100"/>
      <c r="X449" s="100"/>
      <c r="Y449" s="100"/>
      <c r="Z449" s="100"/>
      <c r="AA449" s="569"/>
    </row>
    <row r="450" spans="1:27" x14ac:dyDescent="0.3">
      <c r="A450" s="99"/>
      <c r="B450" s="100"/>
      <c r="C450" s="101"/>
      <c r="D450" s="100"/>
      <c r="E450" s="100"/>
      <c r="F450" s="100"/>
      <c r="G450" s="100"/>
      <c r="H450" s="100"/>
      <c r="I450" s="99"/>
      <c r="J450" s="100"/>
      <c r="K450" s="100"/>
      <c r="L450" s="100"/>
      <c r="M450" s="100"/>
      <c r="N450" s="100"/>
      <c r="O450" s="100"/>
      <c r="P450" s="104"/>
      <c r="Q450" s="100"/>
      <c r="R450" s="100"/>
      <c r="S450" s="100"/>
      <c r="T450" s="100"/>
      <c r="U450" s="100"/>
      <c r="V450" s="100"/>
      <c r="W450" s="100"/>
      <c r="X450" s="100"/>
      <c r="Y450" s="100"/>
      <c r="Z450" s="100"/>
      <c r="AA450" s="569"/>
    </row>
    <row r="451" spans="1:27" x14ac:dyDescent="0.3">
      <c r="A451" s="99"/>
      <c r="B451" s="100"/>
      <c r="C451" s="101"/>
      <c r="D451" s="100"/>
      <c r="E451" s="100"/>
      <c r="F451" s="100"/>
      <c r="G451" s="100"/>
      <c r="H451" s="100"/>
      <c r="I451" s="99"/>
      <c r="J451" s="100"/>
      <c r="K451" s="100"/>
      <c r="L451" s="100"/>
      <c r="M451" s="100"/>
      <c r="N451" s="100"/>
      <c r="O451" s="100"/>
      <c r="P451" s="104"/>
      <c r="Q451" s="100"/>
      <c r="R451" s="100"/>
      <c r="S451" s="100"/>
      <c r="T451" s="100"/>
      <c r="U451" s="100"/>
      <c r="V451" s="100"/>
      <c r="W451" s="100"/>
      <c r="X451" s="100"/>
      <c r="Y451" s="100"/>
      <c r="Z451" s="100"/>
      <c r="AA451" s="569"/>
    </row>
    <row r="452" spans="1:27" x14ac:dyDescent="0.3">
      <c r="A452" s="99"/>
      <c r="B452" s="100"/>
      <c r="C452" s="101"/>
      <c r="D452" s="100"/>
      <c r="E452" s="100"/>
      <c r="F452" s="100"/>
      <c r="G452" s="100"/>
      <c r="H452" s="100"/>
      <c r="I452" s="99"/>
      <c r="J452" s="100"/>
      <c r="K452" s="100"/>
      <c r="L452" s="100"/>
      <c r="M452" s="100"/>
      <c r="N452" s="100"/>
      <c r="O452" s="100"/>
      <c r="P452" s="104"/>
      <c r="Q452" s="100"/>
      <c r="R452" s="100"/>
      <c r="S452" s="100"/>
      <c r="T452" s="100"/>
      <c r="U452" s="100"/>
      <c r="V452" s="100"/>
      <c r="W452" s="100"/>
      <c r="X452" s="100"/>
      <c r="Y452" s="100"/>
      <c r="Z452" s="100"/>
      <c r="AA452" s="569"/>
    </row>
    <row r="453" spans="1:27" x14ac:dyDescent="0.3">
      <c r="A453" s="99"/>
      <c r="B453" s="100"/>
      <c r="C453" s="101"/>
      <c r="D453" s="100"/>
      <c r="E453" s="100"/>
      <c r="F453" s="100"/>
      <c r="G453" s="100"/>
      <c r="H453" s="100"/>
      <c r="I453" s="99"/>
      <c r="J453" s="100"/>
      <c r="K453" s="100"/>
      <c r="L453" s="100"/>
      <c r="M453" s="100"/>
      <c r="N453" s="100"/>
      <c r="O453" s="100"/>
      <c r="P453" s="104"/>
      <c r="Q453" s="100"/>
      <c r="R453" s="100"/>
      <c r="S453" s="100"/>
      <c r="T453" s="100"/>
      <c r="U453" s="100"/>
      <c r="V453" s="100"/>
      <c r="W453" s="100"/>
      <c r="X453" s="100"/>
      <c r="Y453" s="100"/>
      <c r="Z453" s="100"/>
      <c r="AA453" s="569"/>
    </row>
    <row r="454" spans="1:27" x14ac:dyDescent="0.3">
      <c r="A454" s="99"/>
      <c r="B454" s="100"/>
      <c r="C454" s="101"/>
      <c r="D454" s="100"/>
      <c r="E454" s="100"/>
      <c r="F454" s="100"/>
      <c r="G454" s="100"/>
      <c r="H454" s="100"/>
      <c r="I454" s="99"/>
      <c r="J454" s="100"/>
      <c r="K454" s="100"/>
      <c r="L454" s="100"/>
      <c r="M454" s="100"/>
      <c r="N454" s="100"/>
      <c r="O454" s="100"/>
      <c r="P454" s="104"/>
      <c r="Q454" s="100"/>
      <c r="R454" s="100"/>
      <c r="S454" s="100"/>
      <c r="T454" s="100"/>
      <c r="U454" s="100"/>
      <c r="V454" s="100"/>
      <c r="W454" s="100"/>
      <c r="X454" s="100"/>
      <c r="Y454" s="100"/>
      <c r="Z454" s="100"/>
      <c r="AA454" s="569"/>
    </row>
    <row r="455" spans="1:27" x14ac:dyDescent="0.3">
      <c r="A455" s="99"/>
      <c r="B455" s="100"/>
      <c r="C455" s="101"/>
      <c r="D455" s="100"/>
      <c r="E455" s="100"/>
      <c r="F455" s="100"/>
      <c r="G455" s="100"/>
      <c r="H455" s="100"/>
      <c r="I455" s="99"/>
      <c r="J455" s="100"/>
      <c r="K455" s="100"/>
      <c r="L455" s="100"/>
      <c r="M455" s="100"/>
      <c r="N455" s="100"/>
      <c r="O455" s="100"/>
      <c r="P455" s="104"/>
      <c r="Q455" s="100"/>
      <c r="R455" s="100"/>
      <c r="S455" s="100"/>
      <c r="T455" s="100"/>
      <c r="U455" s="100"/>
      <c r="V455" s="100"/>
      <c r="W455" s="100"/>
      <c r="X455" s="100"/>
      <c r="Y455" s="100"/>
      <c r="Z455" s="100"/>
      <c r="AA455" s="569"/>
    </row>
    <row r="456" spans="1:27" x14ac:dyDescent="0.3">
      <c r="A456" s="99"/>
      <c r="B456" s="100"/>
      <c r="C456" s="101"/>
      <c r="D456" s="100"/>
      <c r="E456" s="100"/>
      <c r="F456" s="100"/>
      <c r="G456" s="100"/>
      <c r="H456" s="100"/>
      <c r="I456" s="99"/>
      <c r="J456" s="100"/>
      <c r="K456" s="100"/>
      <c r="L456" s="100"/>
      <c r="M456" s="100"/>
      <c r="N456" s="100"/>
      <c r="O456" s="100"/>
      <c r="P456" s="104"/>
      <c r="Q456" s="100"/>
      <c r="R456" s="100"/>
      <c r="S456" s="100"/>
      <c r="T456" s="100"/>
      <c r="U456" s="100"/>
      <c r="V456" s="100"/>
      <c r="W456" s="100"/>
      <c r="X456" s="100"/>
      <c r="Y456" s="100"/>
      <c r="Z456" s="100"/>
      <c r="AA456" s="569"/>
    </row>
    <row r="457" spans="1:27" x14ac:dyDescent="0.3">
      <c r="A457" s="99"/>
      <c r="B457" s="100"/>
      <c r="C457" s="101"/>
      <c r="D457" s="100"/>
      <c r="E457" s="100"/>
      <c r="F457" s="100"/>
      <c r="G457" s="100"/>
      <c r="H457" s="100"/>
      <c r="I457" s="99"/>
      <c r="J457" s="100"/>
      <c r="K457" s="100"/>
      <c r="L457" s="100"/>
      <c r="M457" s="100"/>
      <c r="N457" s="100"/>
      <c r="O457" s="100"/>
      <c r="P457" s="104"/>
      <c r="Q457" s="100"/>
      <c r="R457" s="100"/>
      <c r="S457" s="100"/>
      <c r="T457" s="100"/>
      <c r="U457" s="100"/>
      <c r="V457" s="100"/>
      <c r="W457" s="100"/>
      <c r="X457" s="100"/>
      <c r="Y457" s="100"/>
      <c r="Z457" s="100"/>
      <c r="AA457" s="569"/>
    </row>
    <row r="458" spans="1:27" x14ac:dyDescent="0.3">
      <c r="A458" s="99"/>
      <c r="B458" s="100"/>
      <c r="C458" s="101"/>
      <c r="D458" s="100"/>
      <c r="E458" s="100"/>
      <c r="F458" s="100"/>
      <c r="G458" s="100"/>
      <c r="H458" s="100"/>
      <c r="I458" s="99"/>
      <c r="J458" s="100"/>
      <c r="K458" s="100"/>
      <c r="L458" s="100"/>
      <c r="M458" s="100"/>
      <c r="N458" s="100"/>
      <c r="O458" s="100"/>
      <c r="P458" s="104"/>
      <c r="Q458" s="100"/>
      <c r="R458" s="100"/>
      <c r="S458" s="100"/>
      <c r="T458" s="100"/>
      <c r="U458" s="100"/>
      <c r="V458" s="100"/>
      <c r="W458" s="100"/>
      <c r="X458" s="100"/>
      <c r="Y458" s="100"/>
      <c r="Z458" s="100"/>
      <c r="AA458" s="569"/>
    </row>
    <row r="459" spans="1:27" x14ac:dyDescent="0.3">
      <c r="A459" s="99"/>
      <c r="B459" s="100"/>
      <c r="C459" s="101"/>
      <c r="D459" s="100"/>
      <c r="E459" s="100"/>
      <c r="F459" s="100"/>
      <c r="G459" s="100"/>
      <c r="H459" s="100"/>
      <c r="I459" s="99"/>
      <c r="J459" s="100"/>
      <c r="K459" s="100"/>
      <c r="L459" s="100"/>
      <c r="M459" s="100"/>
      <c r="N459" s="100"/>
      <c r="O459" s="100"/>
      <c r="P459" s="104"/>
      <c r="Q459" s="100"/>
      <c r="R459" s="100"/>
      <c r="S459" s="100"/>
      <c r="T459" s="100"/>
      <c r="U459" s="100"/>
      <c r="V459" s="100"/>
      <c r="W459" s="100"/>
      <c r="X459" s="100"/>
      <c r="Y459" s="100"/>
      <c r="Z459" s="100"/>
      <c r="AA459" s="569"/>
    </row>
    <row r="460" spans="1:27" x14ac:dyDescent="0.3">
      <c r="A460" s="99"/>
      <c r="B460" s="100"/>
      <c r="C460" s="101"/>
      <c r="D460" s="100"/>
      <c r="E460" s="100"/>
      <c r="F460" s="100"/>
      <c r="G460" s="100"/>
      <c r="H460" s="100"/>
      <c r="I460" s="99"/>
      <c r="J460" s="100"/>
      <c r="K460" s="100"/>
      <c r="L460" s="100"/>
      <c r="M460" s="100"/>
      <c r="N460" s="100"/>
      <c r="O460" s="100"/>
      <c r="P460" s="104"/>
      <c r="Q460" s="100"/>
      <c r="R460" s="100"/>
      <c r="S460" s="100"/>
      <c r="T460" s="100"/>
      <c r="U460" s="100"/>
      <c r="V460" s="100"/>
      <c r="W460" s="100"/>
      <c r="X460" s="100"/>
      <c r="Y460" s="100"/>
      <c r="Z460" s="100"/>
      <c r="AA460" s="569"/>
    </row>
    <row r="461" spans="1:27" x14ac:dyDescent="0.3">
      <c r="A461" s="99"/>
      <c r="B461" s="100"/>
      <c r="C461" s="101"/>
      <c r="D461" s="100"/>
      <c r="E461" s="100"/>
      <c r="F461" s="100"/>
      <c r="G461" s="100"/>
      <c r="H461" s="100"/>
      <c r="I461" s="99"/>
      <c r="J461" s="100"/>
      <c r="K461" s="100"/>
      <c r="L461" s="100"/>
      <c r="M461" s="100"/>
      <c r="N461" s="100"/>
      <c r="O461" s="100"/>
      <c r="P461" s="104"/>
      <c r="Q461" s="100"/>
      <c r="R461" s="100"/>
      <c r="S461" s="100"/>
      <c r="T461" s="100"/>
      <c r="U461" s="100"/>
      <c r="V461" s="100"/>
      <c r="W461" s="100"/>
      <c r="X461" s="100"/>
      <c r="Y461" s="100"/>
      <c r="Z461" s="100"/>
      <c r="AA461" s="569"/>
    </row>
    <row r="462" spans="1:27" x14ac:dyDescent="0.3">
      <c r="A462" s="99"/>
      <c r="B462" s="100"/>
      <c r="C462" s="101"/>
      <c r="D462" s="100"/>
      <c r="E462" s="100"/>
      <c r="F462" s="100"/>
      <c r="G462" s="100"/>
      <c r="H462" s="100"/>
      <c r="I462" s="99"/>
      <c r="J462" s="100"/>
      <c r="K462" s="100"/>
      <c r="L462" s="100"/>
      <c r="M462" s="100"/>
      <c r="N462" s="100"/>
      <c r="O462" s="100"/>
      <c r="P462" s="104"/>
      <c r="Q462" s="100"/>
      <c r="R462" s="100"/>
      <c r="S462" s="100"/>
      <c r="T462" s="100"/>
      <c r="U462" s="100"/>
      <c r="V462" s="100"/>
      <c r="W462" s="100"/>
      <c r="X462" s="100"/>
      <c r="Y462" s="100"/>
      <c r="Z462" s="100"/>
      <c r="AA462" s="569"/>
    </row>
    <row r="463" spans="1:27" x14ac:dyDescent="0.3">
      <c r="A463" s="99"/>
      <c r="B463" s="100"/>
      <c r="C463" s="101"/>
      <c r="D463" s="100"/>
      <c r="E463" s="100"/>
      <c r="F463" s="100"/>
      <c r="G463" s="100"/>
      <c r="H463" s="100"/>
      <c r="I463" s="99"/>
      <c r="J463" s="100"/>
      <c r="K463" s="100"/>
      <c r="L463" s="100"/>
      <c r="M463" s="100"/>
      <c r="N463" s="100"/>
      <c r="O463" s="100"/>
      <c r="P463" s="104"/>
      <c r="Q463" s="100"/>
      <c r="R463" s="100"/>
      <c r="S463" s="100"/>
      <c r="T463" s="100"/>
      <c r="U463" s="100"/>
      <c r="V463" s="100"/>
      <c r="W463" s="100"/>
      <c r="X463" s="100"/>
      <c r="Y463" s="100"/>
      <c r="Z463" s="100"/>
      <c r="AA463" s="569"/>
    </row>
    <row r="464" spans="1:27" x14ac:dyDescent="0.3">
      <c r="A464" s="99"/>
      <c r="B464" s="100"/>
      <c r="C464" s="101"/>
      <c r="D464" s="100"/>
      <c r="E464" s="100"/>
      <c r="F464" s="100"/>
      <c r="G464" s="100"/>
      <c r="H464" s="100"/>
      <c r="I464" s="99"/>
      <c r="J464" s="100"/>
      <c r="K464" s="100"/>
      <c r="L464" s="100"/>
      <c r="M464" s="100"/>
      <c r="N464" s="100"/>
      <c r="O464" s="100"/>
      <c r="P464" s="104"/>
      <c r="Q464" s="100"/>
      <c r="R464" s="100"/>
      <c r="S464" s="100"/>
      <c r="T464" s="100"/>
      <c r="U464" s="100"/>
      <c r="V464" s="100"/>
      <c r="W464" s="100"/>
      <c r="X464" s="100"/>
      <c r="Y464" s="100"/>
      <c r="Z464" s="100"/>
      <c r="AA464" s="569"/>
    </row>
    <row r="465" spans="1:27" x14ac:dyDescent="0.3">
      <c r="A465" s="99"/>
      <c r="B465" s="100"/>
      <c r="C465" s="101"/>
      <c r="D465" s="100"/>
      <c r="E465" s="100"/>
      <c r="F465" s="100"/>
      <c r="G465" s="100"/>
      <c r="H465" s="100"/>
      <c r="I465" s="99"/>
      <c r="J465" s="100"/>
      <c r="K465" s="100"/>
      <c r="L465" s="100"/>
      <c r="M465" s="100"/>
      <c r="N465" s="100"/>
      <c r="O465" s="100"/>
      <c r="P465" s="104"/>
      <c r="Q465" s="100"/>
      <c r="R465" s="100"/>
      <c r="S465" s="100"/>
      <c r="T465" s="100"/>
      <c r="U465" s="100"/>
      <c r="V465" s="100"/>
      <c r="W465" s="100"/>
      <c r="X465" s="100"/>
      <c r="Y465" s="100"/>
      <c r="Z465" s="100"/>
      <c r="AA465" s="569"/>
    </row>
    <row r="466" spans="1:27" x14ac:dyDescent="0.3">
      <c r="A466" s="99"/>
      <c r="B466" s="100"/>
      <c r="C466" s="101"/>
      <c r="D466" s="100"/>
      <c r="E466" s="100"/>
      <c r="F466" s="100"/>
      <c r="G466" s="100"/>
      <c r="H466" s="100"/>
      <c r="I466" s="99"/>
      <c r="J466" s="100"/>
      <c r="K466" s="100"/>
      <c r="L466" s="100"/>
      <c r="M466" s="100"/>
      <c r="N466" s="100"/>
      <c r="O466" s="100"/>
      <c r="P466" s="104"/>
      <c r="Q466" s="100"/>
      <c r="R466" s="100"/>
      <c r="S466" s="100"/>
      <c r="T466" s="100"/>
      <c r="U466" s="100"/>
      <c r="V466" s="100"/>
      <c r="W466" s="100"/>
      <c r="X466" s="100"/>
      <c r="Y466" s="100"/>
      <c r="Z466" s="100"/>
      <c r="AA466" s="569"/>
    </row>
    <row r="467" spans="1:27" x14ac:dyDescent="0.3">
      <c r="A467" s="99"/>
      <c r="B467" s="100"/>
      <c r="C467" s="101"/>
      <c r="D467" s="100"/>
      <c r="E467" s="100"/>
      <c r="F467" s="100"/>
      <c r="G467" s="100"/>
      <c r="H467" s="100"/>
      <c r="I467" s="99"/>
      <c r="J467" s="100"/>
      <c r="K467" s="100"/>
      <c r="L467" s="100"/>
      <c r="M467" s="100"/>
      <c r="N467" s="100"/>
      <c r="O467" s="100"/>
      <c r="P467" s="104"/>
      <c r="Q467" s="100"/>
      <c r="R467" s="100"/>
      <c r="S467" s="100"/>
      <c r="T467" s="100"/>
      <c r="U467" s="100"/>
      <c r="V467" s="100"/>
      <c r="W467" s="100"/>
      <c r="X467" s="100"/>
      <c r="Y467" s="100"/>
      <c r="Z467" s="100"/>
      <c r="AA467" s="569"/>
    </row>
    <row r="468" spans="1:27" x14ac:dyDescent="0.3">
      <c r="A468" s="99"/>
      <c r="B468" s="100"/>
      <c r="C468" s="101"/>
      <c r="D468" s="100"/>
      <c r="E468" s="100"/>
      <c r="F468" s="100"/>
      <c r="G468" s="100"/>
      <c r="H468" s="100"/>
      <c r="I468" s="99"/>
      <c r="J468" s="100"/>
      <c r="K468" s="100"/>
      <c r="L468" s="100"/>
      <c r="M468" s="100"/>
      <c r="N468" s="100"/>
      <c r="O468" s="100"/>
      <c r="P468" s="104"/>
      <c r="Q468" s="100"/>
      <c r="R468" s="100"/>
      <c r="S468" s="100"/>
      <c r="T468" s="100"/>
      <c r="U468" s="100"/>
      <c r="V468" s="100"/>
      <c r="W468" s="100"/>
      <c r="X468" s="100"/>
      <c r="Y468" s="100"/>
      <c r="Z468" s="100"/>
      <c r="AA468" s="569"/>
    </row>
    <row r="469" spans="1:27" x14ac:dyDescent="0.3">
      <c r="A469" s="99"/>
      <c r="B469" s="100"/>
      <c r="C469" s="101"/>
      <c r="D469" s="100"/>
      <c r="E469" s="100"/>
      <c r="F469" s="100"/>
      <c r="G469" s="100"/>
      <c r="H469" s="100"/>
      <c r="I469" s="99"/>
      <c r="J469" s="100"/>
      <c r="K469" s="100"/>
      <c r="L469" s="100"/>
      <c r="M469" s="100"/>
      <c r="N469" s="100"/>
      <c r="O469" s="100"/>
      <c r="P469" s="104"/>
      <c r="Q469" s="100"/>
      <c r="R469" s="100"/>
      <c r="S469" s="100"/>
      <c r="T469" s="100"/>
      <c r="U469" s="100"/>
      <c r="V469" s="100"/>
      <c r="W469" s="100"/>
      <c r="X469" s="100"/>
      <c r="Y469" s="100"/>
      <c r="Z469" s="100"/>
      <c r="AA469" s="569"/>
    </row>
    <row r="470" spans="1:27" x14ac:dyDescent="0.3">
      <c r="A470" s="99"/>
      <c r="B470" s="100"/>
      <c r="C470" s="101"/>
      <c r="D470" s="100"/>
      <c r="E470" s="100"/>
      <c r="F470" s="100"/>
      <c r="G470" s="100"/>
      <c r="H470" s="100"/>
      <c r="I470" s="99"/>
      <c r="J470" s="100"/>
      <c r="K470" s="100"/>
      <c r="L470" s="100"/>
      <c r="M470" s="100"/>
      <c r="N470" s="100"/>
      <c r="O470" s="100"/>
      <c r="P470" s="104"/>
      <c r="Q470" s="100"/>
      <c r="R470" s="100"/>
      <c r="S470" s="100"/>
      <c r="T470" s="100"/>
      <c r="U470" s="100"/>
      <c r="V470" s="100"/>
      <c r="W470" s="100"/>
      <c r="X470" s="100"/>
      <c r="Y470" s="100"/>
      <c r="Z470" s="100"/>
      <c r="AA470" s="569"/>
    </row>
    <row r="471" spans="1:27" x14ac:dyDescent="0.3">
      <c r="A471" s="99"/>
      <c r="B471" s="100"/>
      <c r="C471" s="101"/>
      <c r="D471" s="100"/>
      <c r="E471" s="100"/>
      <c r="F471" s="100"/>
      <c r="G471" s="100"/>
      <c r="H471" s="100"/>
      <c r="I471" s="99"/>
      <c r="J471" s="100"/>
      <c r="K471" s="100"/>
      <c r="L471" s="100"/>
      <c r="M471" s="100"/>
      <c r="N471" s="100"/>
      <c r="O471" s="100"/>
      <c r="P471" s="104"/>
      <c r="Q471" s="100"/>
      <c r="R471" s="100"/>
      <c r="S471" s="100"/>
      <c r="T471" s="100"/>
      <c r="U471" s="100"/>
      <c r="V471" s="100"/>
      <c r="W471" s="100"/>
      <c r="X471" s="100"/>
      <c r="Y471" s="100"/>
      <c r="Z471" s="100"/>
      <c r="AA471" s="569"/>
    </row>
    <row r="472" spans="1:27" x14ac:dyDescent="0.3">
      <c r="A472" s="99"/>
      <c r="B472" s="100"/>
      <c r="C472" s="101"/>
      <c r="D472" s="100"/>
      <c r="E472" s="100"/>
      <c r="F472" s="100"/>
      <c r="G472" s="100"/>
      <c r="H472" s="100"/>
      <c r="I472" s="99"/>
      <c r="J472" s="100"/>
      <c r="K472" s="100"/>
      <c r="L472" s="100"/>
      <c r="M472" s="100"/>
      <c r="N472" s="100"/>
      <c r="O472" s="100"/>
      <c r="P472" s="104"/>
      <c r="Q472" s="100"/>
      <c r="R472" s="100"/>
      <c r="S472" s="100"/>
      <c r="T472" s="100"/>
      <c r="U472" s="100"/>
      <c r="V472" s="100"/>
      <c r="W472" s="100"/>
      <c r="X472" s="100"/>
      <c r="Y472" s="100"/>
      <c r="Z472" s="100"/>
      <c r="AA472" s="569"/>
    </row>
    <row r="473" spans="1:27" x14ac:dyDescent="0.3">
      <c r="A473" s="99"/>
      <c r="B473" s="100"/>
      <c r="C473" s="101"/>
      <c r="D473" s="100"/>
      <c r="E473" s="100"/>
      <c r="F473" s="100"/>
      <c r="G473" s="100"/>
      <c r="H473" s="100"/>
      <c r="I473" s="99"/>
      <c r="J473" s="100"/>
      <c r="K473" s="100"/>
      <c r="L473" s="100"/>
      <c r="M473" s="100"/>
      <c r="N473" s="100"/>
      <c r="O473" s="100"/>
      <c r="P473" s="104"/>
      <c r="Q473" s="100"/>
      <c r="R473" s="100"/>
      <c r="S473" s="100"/>
      <c r="T473" s="100"/>
      <c r="U473" s="100"/>
      <c r="V473" s="100"/>
      <c r="W473" s="100"/>
      <c r="X473" s="100"/>
      <c r="Y473" s="100"/>
      <c r="Z473" s="100"/>
      <c r="AA473" s="569"/>
    </row>
    <row r="474" spans="1:27" x14ac:dyDescent="0.3">
      <c r="A474" s="99"/>
      <c r="B474" s="100"/>
      <c r="C474" s="101"/>
      <c r="D474" s="100"/>
      <c r="E474" s="100"/>
      <c r="F474" s="100"/>
      <c r="G474" s="100"/>
      <c r="H474" s="100"/>
      <c r="I474" s="99"/>
      <c r="J474" s="100"/>
      <c r="K474" s="100"/>
      <c r="L474" s="100"/>
      <c r="M474" s="100"/>
      <c r="N474" s="100"/>
      <c r="O474" s="100"/>
      <c r="P474" s="104"/>
      <c r="Q474" s="100"/>
      <c r="R474" s="100"/>
      <c r="S474" s="100"/>
      <c r="T474" s="100"/>
      <c r="U474" s="100"/>
      <c r="V474" s="100"/>
      <c r="W474" s="100"/>
      <c r="X474" s="100"/>
      <c r="Y474" s="100"/>
      <c r="Z474" s="100"/>
      <c r="AA474" s="569"/>
    </row>
    <row r="475" spans="1:27" x14ac:dyDescent="0.3">
      <c r="A475" s="99"/>
      <c r="B475" s="100"/>
      <c r="C475" s="101"/>
      <c r="D475" s="100"/>
      <c r="E475" s="100"/>
      <c r="F475" s="100"/>
      <c r="G475" s="100"/>
      <c r="H475" s="100"/>
      <c r="I475" s="99"/>
      <c r="J475" s="100"/>
      <c r="K475" s="100"/>
      <c r="L475" s="100"/>
      <c r="M475" s="100"/>
      <c r="N475" s="100"/>
      <c r="O475" s="100"/>
      <c r="P475" s="104"/>
      <c r="Q475" s="100"/>
      <c r="R475" s="100"/>
      <c r="S475" s="100"/>
      <c r="T475" s="100"/>
      <c r="U475" s="100"/>
      <c r="V475" s="100"/>
      <c r="W475" s="100"/>
      <c r="X475" s="100"/>
      <c r="Y475" s="100"/>
      <c r="Z475" s="100"/>
      <c r="AA475" s="569"/>
    </row>
    <row r="476" spans="1:27" x14ac:dyDescent="0.3">
      <c r="A476" s="99"/>
      <c r="B476" s="100"/>
      <c r="C476" s="101"/>
      <c r="D476" s="100"/>
      <c r="E476" s="100"/>
      <c r="F476" s="100"/>
      <c r="G476" s="100"/>
      <c r="H476" s="100"/>
      <c r="I476" s="99"/>
      <c r="J476" s="100"/>
      <c r="K476" s="100"/>
      <c r="L476" s="100"/>
      <c r="M476" s="100"/>
      <c r="N476" s="100"/>
      <c r="O476" s="100"/>
      <c r="P476" s="104"/>
      <c r="Q476" s="100"/>
      <c r="R476" s="100"/>
      <c r="S476" s="100"/>
      <c r="T476" s="100"/>
      <c r="U476" s="100"/>
      <c r="V476" s="100"/>
      <c r="W476" s="100"/>
      <c r="X476" s="100"/>
      <c r="Y476" s="100"/>
      <c r="Z476" s="100"/>
      <c r="AA476" s="569"/>
    </row>
    <row r="477" spans="1:27" x14ac:dyDescent="0.3">
      <c r="A477" s="99"/>
      <c r="B477" s="100"/>
      <c r="C477" s="101"/>
      <c r="D477" s="100"/>
      <c r="E477" s="100"/>
      <c r="F477" s="100"/>
      <c r="G477" s="100"/>
      <c r="H477" s="100"/>
      <c r="I477" s="99"/>
      <c r="J477" s="100"/>
      <c r="K477" s="100"/>
      <c r="L477" s="100"/>
      <c r="M477" s="100"/>
      <c r="N477" s="100"/>
      <c r="O477" s="100"/>
      <c r="P477" s="104"/>
      <c r="Q477" s="100"/>
      <c r="R477" s="100"/>
      <c r="S477" s="100"/>
      <c r="T477" s="100"/>
      <c r="U477" s="100"/>
      <c r="V477" s="100"/>
      <c r="W477" s="100"/>
      <c r="X477" s="100"/>
      <c r="Y477" s="100"/>
      <c r="Z477" s="100"/>
      <c r="AA477" s="569"/>
    </row>
    <row r="478" spans="1:27" x14ac:dyDescent="0.3">
      <c r="A478" s="99"/>
      <c r="B478" s="100"/>
      <c r="C478" s="101"/>
      <c r="D478" s="100"/>
      <c r="E478" s="100"/>
      <c r="F478" s="100"/>
      <c r="G478" s="100"/>
      <c r="H478" s="100"/>
      <c r="I478" s="99"/>
      <c r="J478" s="100"/>
      <c r="K478" s="100"/>
      <c r="L478" s="100"/>
      <c r="M478" s="100"/>
      <c r="N478" s="100"/>
      <c r="O478" s="100"/>
      <c r="P478" s="104"/>
      <c r="Q478" s="100"/>
      <c r="R478" s="100"/>
      <c r="S478" s="100"/>
      <c r="T478" s="100"/>
      <c r="U478" s="100"/>
      <c r="V478" s="100"/>
      <c r="W478" s="100"/>
      <c r="X478" s="100"/>
      <c r="Y478" s="100"/>
      <c r="Z478" s="100"/>
      <c r="AA478" s="569"/>
    </row>
    <row r="479" spans="1:27" x14ac:dyDescent="0.3">
      <c r="A479" s="99"/>
      <c r="B479" s="100"/>
      <c r="C479" s="101"/>
      <c r="D479" s="100"/>
      <c r="E479" s="100"/>
      <c r="F479" s="100"/>
      <c r="G479" s="100"/>
      <c r="H479" s="100"/>
      <c r="I479" s="99"/>
      <c r="J479" s="100"/>
      <c r="K479" s="100"/>
      <c r="L479" s="100"/>
      <c r="M479" s="100"/>
      <c r="N479" s="100"/>
      <c r="O479" s="100"/>
      <c r="P479" s="104"/>
      <c r="Q479" s="100"/>
      <c r="R479" s="100"/>
      <c r="S479" s="100"/>
      <c r="T479" s="100"/>
      <c r="U479" s="100"/>
      <c r="V479" s="100"/>
      <c r="W479" s="100"/>
      <c r="X479" s="100"/>
      <c r="Y479" s="100"/>
      <c r="Z479" s="100"/>
      <c r="AA479" s="569"/>
    </row>
    <row r="480" spans="1:27" x14ac:dyDescent="0.3">
      <c r="A480" s="99"/>
      <c r="B480" s="100"/>
      <c r="C480" s="101"/>
      <c r="D480" s="100"/>
      <c r="E480" s="100"/>
      <c r="F480" s="100"/>
      <c r="G480" s="100"/>
      <c r="H480" s="100"/>
      <c r="I480" s="99"/>
      <c r="J480" s="100"/>
      <c r="K480" s="100"/>
      <c r="L480" s="100"/>
      <c r="M480" s="100"/>
      <c r="N480" s="100"/>
      <c r="O480" s="100"/>
      <c r="P480" s="104"/>
      <c r="Q480" s="100"/>
      <c r="R480" s="100"/>
      <c r="S480" s="100"/>
      <c r="T480" s="100"/>
      <c r="U480" s="100"/>
      <c r="V480" s="100"/>
      <c r="W480" s="100"/>
      <c r="X480" s="100"/>
      <c r="Y480" s="100"/>
      <c r="Z480" s="100"/>
      <c r="AA480" s="569"/>
    </row>
    <row r="481" spans="1:27" x14ac:dyDescent="0.3">
      <c r="A481" s="99"/>
      <c r="B481" s="100"/>
      <c r="C481" s="101"/>
      <c r="D481" s="100"/>
      <c r="E481" s="100"/>
      <c r="F481" s="100"/>
      <c r="G481" s="100"/>
      <c r="H481" s="100"/>
      <c r="I481" s="99"/>
      <c r="J481" s="100"/>
      <c r="K481" s="100"/>
      <c r="L481" s="100"/>
      <c r="M481" s="100"/>
      <c r="N481" s="100"/>
      <c r="O481" s="100"/>
      <c r="P481" s="104"/>
      <c r="Q481" s="100"/>
      <c r="R481" s="100"/>
      <c r="S481" s="100"/>
      <c r="T481" s="100"/>
      <c r="U481" s="100"/>
      <c r="V481" s="100"/>
      <c r="W481" s="100"/>
      <c r="X481" s="100"/>
      <c r="Y481" s="100"/>
      <c r="Z481" s="100"/>
      <c r="AA481" s="569"/>
    </row>
    <row r="482" spans="1:27" x14ac:dyDescent="0.3">
      <c r="A482" s="99"/>
      <c r="B482" s="100"/>
      <c r="C482" s="101"/>
      <c r="D482" s="100"/>
      <c r="E482" s="100"/>
      <c r="F482" s="100"/>
      <c r="G482" s="100"/>
      <c r="H482" s="100"/>
      <c r="I482" s="99"/>
      <c r="J482" s="100"/>
      <c r="K482" s="100"/>
      <c r="L482" s="100"/>
      <c r="M482" s="100"/>
      <c r="N482" s="100"/>
      <c r="O482" s="100"/>
      <c r="P482" s="104"/>
      <c r="Q482" s="100"/>
      <c r="R482" s="100"/>
      <c r="S482" s="100"/>
      <c r="T482" s="100"/>
      <c r="U482" s="100"/>
      <c r="V482" s="100"/>
      <c r="W482" s="100"/>
      <c r="X482" s="100"/>
      <c r="Y482" s="100"/>
      <c r="Z482" s="100"/>
      <c r="AA482" s="569"/>
    </row>
    <row r="483" spans="1:27" x14ac:dyDescent="0.3">
      <c r="A483" s="99"/>
      <c r="B483" s="100"/>
      <c r="C483" s="101"/>
      <c r="D483" s="100"/>
      <c r="E483" s="100"/>
      <c r="F483" s="100"/>
      <c r="G483" s="100"/>
      <c r="H483" s="100"/>
      <c r="I483" s="99"/>
      <c r="J483" s="100"/>
      <c r="K483" s="100"/>
      <c r="L483" s="100"/>
      <c r="M483" s="100"/>
      <c r="N483" s="100"/>
      <c r="O483" s="100"/>
      <c r="P483" s="104"/>
      <c r="Q483" s="100"/>
      <c r="R483" s="100"/>
      <c r="S483" s="100"/>
      <c r="T483" s="100"/>
      <c r="U483" s="100"/>
      <c r="V483" s="100"/>
      <c r="W483" s="100"/>
      <c r="X483" s="100"/>
      <c r="Y483" s="100"/>
      <c r="Z483" s="100"/>
      <c r="AA483" s="569"/>
    </row>
    <row r="484" spans="1:27" x14ac:dyDescent="0.3">
      <c r="A484" s="99"/>
      <c r="B484" s="100"/>
      <c r="C484" s="101"/>
      <c r="D484" s="100"/>
      <c r="E484" s="100"/>
      <c r="F484" s="100"/>
      <c r="G484" s="100"/>
      <c r="H484" s="100"/>
      <c r="I484" s="99"/>
      <c r="J484" s="100"/>
      <c r="K484" s="100"/>
      <c r="L484" s="100"/>
      <c r="M484" s="100"/>
      <c r="N484" s="100"/>
      <c r="O484" s="100"/>
      <c r="P484" s="104"/>
      <c r="Q484" s="100"/>
      <c r="R484" s="100"/>
      <c r="S484" s="100"/>
      <c r="T484" s="100"/>
      <c r="U484" s="100"/>
      <c r="V484" s="100"/>
      <c r="W484" s="100"/>
      <c r="X484" s="100"/>
      <c r="Y484" s="100"/>
      <c r="Z484" s="100"/>
      <c r="AA484" s="569"/>
    </row>
    <row r="485" spans="1:27" x14ac:dyDescent="0.3">
      <c r="A485" s="99"/>
      <c r="B485" s="100"/>
      <c r="C485" s="101"/>
      <c r="D485" s="100"/>
      <c r="E485" s="100"/>
      <c r="F485" s="100"/>
      <c r="G485" s="100"/>
      <c r="H485" s="100"/>
      <c r="I485" s="99"/>
      <c r="J485" s="100"/>
      <c r="K485" s="100"/>
      <c r="L485" s="100"/>
      <c r="M485" s="100"/>
      <c r="N485" s="100"/>
      <c r="O485" s="100"/>
      <c r="P485" s="104"/>
      <c r="Q485" s="100"/>
      <c r="R485" s="100"/>
      <c r="S485" s="100"/>
      <c r="T485" s="100"/>
      <c r="U485" s="100"/>
      <c r="V485" s="100"/>
      <c r="W485" s="100"/>
      <c r="X485" s="100"/>
      <c r="Y485" s="100"/>
      <c r="Z485" s="100"/>
      <c r="AA485" s="569"/>
    </row>
    <row r="486" spans="1:27" x14ac:dyDescent="0.3">
      <c r="A486" s="99"/>
      <c r="B486" s="100"/>
      <c r="C486" s="101"/>
      <c r="D486" s="100"/>
      <c r="E486" s="100"/>
      <c r="F486" s="100"/>
      <c r="G486" s="100"/>
      <c r="H486" s="100"/>
      <c r="I486" s="99"/>
      <c r="J486" s="100"/>
      <c r="K486" s="100"/>
      <c r="L486" s="100"/>
      <c r="M486" s="100"/>
      <c r="N486" s="100"/>
      <c r="O486" s="100"/>
      <c r="P486" s="104"/>
      <c r="Q486" s="100"/>
      <c r="R486" s="100"/>
      <c r="S486" s="100"/>
      <c r="T486" s="100"/>
      <c r="U486" s="100"/>
      <c r="V486" s="100"/>
      <c r="W486" s="100"/>
      <c r="X486" s="100"/>
      <c r="Y486" s="100"/>
      <c r="Z486" s="100"/>
      <c r="AA486" s="569"/>
    </row>
    <row r="487" spans="1:27" x14ac:dyDescent="0.3">
      <c r="A487" s="99"/>
      <c r="B487" s="100"/>
      <c r="C487" s="101"/>
      <c r="D487" s="100"/>
      <c r="E487" s="100"/>
      <c r="F487" s="100"/>
      <c r="G487" s="100"/>
      <c r="H487" s="100"/>
      <c r="I487" s="99"/>
      <c r="J487" s="100"/>
      <c r="K487" s="100"/>
      <c r="L487" s="100"/>
      <c r="M487" s="100"/>
      <c r="N487" s="100"/>
      <c r="O487" s="100"/>
      <c r="P487" s="104"/>
      <c r="Q487" s="100"/>
      <c r="R487" s="100"/>
      <c r="S487" s="100"/>
      <c r="T487" s="100"/>
      <c r="U487" s="100"/>
      <c r="V487" s="100"/>
      <c r="W487" s="100"/>
      <c r="X487" s="100"/>
      <c r="Y487" s="100"/>
      <c r="Z487" s="100"/>
      <c r="AA487" s="569"/>
    </row>
    <row r="488" spans="1:27" x14ac:dyDescent="0.3">
      <c r="A488" s="99"/>
      <c r="B488" s="100"/>
      <c r="C488" s="101"/>
      <c r="D488" s="100"/>
      <c r="E488" s="100"/>
      <c r="F488" s="100"/>
      <c r="G488" s="100"/>
      <c r="H488" s="100"/>
      <c r="I488" s="99"/>
      <c r="J488" s="100"/>
      <c r="K488" s="100"/>
      <c r="L488" s="100"/>
      <c r="M488" s="100"/>
      <c r="N488" s="100"/>
      <c r="O488" s="100"/>
      <c r="P488" s="104"/>
      <c r="Q488" s="100"/>
      <c r="R488" s="100"/>
      <c r="S488" s="100"/>
      <c r="T488" s="100"/>
      <c r="U488" s="100"/>
      <c r="V488" s="100"/>
      <c r="W488" s="100"/>
      <c r="X488" s="100"/>
      <c r="Y488" s="100"/>
      <c r="Z488" s="100"/>
      <c r="AA488" s="569"/>
    </row>
    <row r="489" spans="1:27" x14ac:dyDescent="0.3">
      <c r="A489" s="99"/>
      <c r="B489" s="100"/>
      <c r="C489" s="101"/>
      <c r="D489" s="100"/>
      <c r="E489" s="100"/>
      <c r="F489" s="100"/>
      <c r="G489" s="100"/>
      <c r="H489" s="100"/>
      <c r="I489" s="99"/>
      <c r="J489" s="100"/>
      <c r="K489" s="100"/>
      <c r="L489" s="100"/>
      <c r="M489" s="100"/>
      <c r="N489" s="100"/>
      <c r="O489" s="100"/>
      <c r="P489" s="104"/>
      <c r="Q489" s="100"/>
      <c r="R489" s="100"/>
      <c r="S489" s="100"/>
      <c r="T489" s="100"/>
      <c r="U489" s="100"/>
      <c r="V489" s="100"/>
      <c r="W489" s="100"/>
      <c r="X489" s="100"/>
      <c r="Y489" s="100"/>
      <c r="Z489" s="100"/>
      <c r="AA489" s="569"/>
    </row>
    <row r="490" spans="1:27" x14ac:dyDescent="0.3">
      <c r="A490" s="99"/>
      <c r="B490" s="100"/>
      <c r="C490" s="101"/>
      <c r="D490" s="100"/>
      <c r="E490" s="100"/>
      <c r="F490" s="100"/>
      <c r="G490" s="100"/>
      <c r="H490" s="100"/>
      <c r="I490" s="99"/>
      <c r="J490" s="100"/>
      <c r="K490" s="100"/>
      <c r="L490" s="100"/>
      <c r="M490" s="100"/>
      <c r="N490" s="100"/>
      <c r="O490" s="100"/>
      <c r="P490" s="104"/>
      <c r="Q490" s="100"/>
      <c r="R490" s="100"/>
      <c r="S490" s="100"/>
      <c r="T490" s="100"/>
      <c r="U490" s="100"/>
      <c r="V490" s="100"/>
      <c r="W490" s="100"/>
      <c r="X490" s="100"/>
      <c r="Y490" s="100"/>
      <c r="Z490" s="100"/>
      <c r="AA490" s="569"/>
    </row>
    <row r="491" spans="1:27" x14ac:dyDescent="0.3">
      <c r="A491" s="99"/>
      <c r="B491" s="100"/>
      <c r="C491" s="101"/>
      <c r="D491" s="100"/>
      <c r="E491" s="100"/>
      <c r="F491" s="100"/>
      <c r="G491" s="100"/>
      <c r="H491" s="100"/>
      <c r="I491" s="99"/>
      <c r="J491" s="100"/>
      <c r="K491" s="100"/>
      <c r="L491" s="100"/>
      <c r="M491" s="100"/>
      <c r="N491" s="100"/>
      <c r="O491" s="100"/>
      <c r="P491" s="104"/>
      <c r="Q491" s="100"/>
      <c r="R491" s="100"/>
      <c r="S491" s="100"/>
      <c r="T491" s="100"/>
      <c r="U491" s="100"/>
      <c r="V491" s="100"/>
      <c r="W491" s="100"/>
      <c r="X491" s="100"/>
      <c r="Y491" s="100"/>
      <c r="Z491" s="100"/>
      <c r="AA491" s="569"/>
    </row>
    <row r="492" spans="1:27" x14ac:dyDescent="0.3">
      <c r="A492" s="99"/>
      <c r="B492" s="100"/>
      <c r="C492" s="101"/>
      <c r="D492" s="100"/>
      <c r="E492" s="100"/>
      <c r="F492" s="100"/>
      <c r="G492" s="100"/>
      <c r="H492" s="100"/>
      <c r="I492" s="99"/>
      <c r="J492" s="100"/>
      <c r="K492" s="100"/>
      <c r="L492" s="100"/>
      <c r="M492" s="100"/>
      <c r="N492" s="100"/>
      <c r="O492" s="100"/>
      <c r="P492" s="104"/>
      <c r="Q492" s="100"/>
      <c r="R492" s="100"/>
      <c r="S492" s="100"/>
      <c r="T492" s="100"/>
      <c r="U492" s="100"/>
      <c r="V492" s="100"/>
      <c r="W492" s="100"/>
      <c r="X492" s="100"/>
      <c r="Y492" s="100"/>
      <c r="Z492" s="100"/>
      <c r="AA492" s="569"/>
    </row>
    <row r="493" spans="1:27" x14ac:dyDescent="0.3">
      <c r="A493" s="99"/>
      <c r="B493" s="100"/>
      <c r="C493" s="101"/>
      <c r="D493" s="100"/>
      <c r="E493" s="100"/>
      <c r="F493" s="100"/>
      <c r="G493" s="100"/>
      <c r="H493" s="100"/>
      <c r="I493" s="99"/>
      <c r="J493" s="100"/>
      <c r="K493" s="100"/>
      <c r="L493" s="100"/>
      <c r="M493" s="100"/>
      <c r="N493" s="100"/>
      <c r="O493" s="100"/>
      <c r="P493" s="104"/>
      <c r="Q493" s="100"/>
      <c r="R493" s="100"/>
      <c r="S493" s="100"/>
      <c r="T493" s="100"/>
      <c r="U493" s="100"/>
      <c r="V493" s="100"/>
      <c r="W493" s="100"/>
      <c r="X493" s="100"/>
      <c r="Y493" s="100"/>
      <c r="Z493" s="100"/>
      <c r="AA493" s="569"/>
    </row>
    <row r="494" spans="1:27" x14ac:dyDescent="0.3">
      <c r="A494" s="99"/>
      <c r="B494" s="100"/>
      <c r="C494" s="101"/>
      <c r="D494" s="100"/>
      <c r="E494" s="100"/>
      <c r="F494" s="100"/>
      <c r="G494" s="100"/>
      <c r="H494" s="100"/>
      <c r="I494" s="99"/>
      <c r="J494" s="100"/>
      <c r="K494" s="100"/>
      <c r="L494" s="100"/>
      <c r="M494" s="100"/>
      <c r="N494" s="100"/>
      <c r="O494" s="100"/>
      <c r="P494" s="104"/>
      <c r="Q494" s="100"/>
      <c r="R494" s="100"/>
      <c r="S494" s="100"/>
      <c r="T494" s="100"/>
      <c r="U494" s="100"/>
      <c r="V494" s="100"/>
      <c r="W494" s="100"/>
      <c r="X494" s="100"/>
      <c r="Y494" s="100"/>
      <c r="Z494" s="100"/>
      <c r="AA494" s="569"/>
    </row>
    <row r="495" spans="1:27" x14ac:dyDescent="0.3">
      <c r="A495" s="99"/>
      <c r="B495" s="100"/>
      <c r="C495" s="101"/>
      <c r="D495" s="100"/>
      <c r="E495" s="100"/>
      <c r="F495" s="100"/>
      <c r="G495" s="100"/>
      <c r="H495" s="100"/>
      <c r="I495" s="99"/>
      <c r="J495" s="100"/>
      <c r="K495" s="100"/>
      <c r="L495" s="100"/>
      <c r="M495" s="100"/>
      <c r="N495" s="100"/>
      <c r="O495" s="100"/>
      <c r="P495" s="104"/>
      <c r="Q495" s="100"/>
      <c r="R495" s="100"/>
      <c r="S495" s="100"/>
      <c r="T495" s="100"/>
      <c r="U495" s="100"/>
      <c r="V495" s="100"/>
      <c r="W495" s="100"/>
      <c r="X495" s="100"/>
      <c r="Y495" s="100"/>
      <c r="Z495" s="100"/>
      <c r="AA495" s="569"/>
    </row>
    <row r="496" spans="1:27" x14ac:dyDescent="0.3">
      <c r="A496" s="99"/>
      <c r="B496" s="100"/>
      <c r="C496" s="101"/>
      <c r="D496" s="100"/>
      <c r="E496" s="100"/>
      <c r="F496" s="100"/>
      <c r="G496" s="100"/>
      <c r="H496" s="100"/>
      <c r="I496" s="99"/>
      <c r="J496" s="100"/>
      <c r="K496" s="100"/>
      <c r="L496" s="100"/>
      <c r="M496" s="100"/>
      <c r="N496" s="100"/>
      <c r="O496" s="100"/>
      <c r="P496" s="104"/>
      <c r="Q496" s="100"/>
      <c r="R496" s="100"/>
      <c r="S496" s="100"/>
      <c r="T496" s="100"/>
      <c r="U496" s="100"/>
      <c r="V496" s="100"/>
      <c r="W496" s="100"/>
      <c r="X496" s="100"/>
      <c r="Y496" s="100"/>
      <c r="Z496" s="100"/>
      <c r="AA496" s="569"/>
    </row>
    <row r="497" spans="1:27" x14ac:dyDescent="0.3">
      <c r="A497" s="99"/>
      <c r="B497" s="100"/>
      <c r="C497" s="101"/>
      <c r="D497" s="100"/>
      <c r="E497" s="100"/>
      <c r="F497" s="100"/>
      <c r="G497" s="100"/>
      <c r="H497" s="100"/>
      <c r="I497" s="99"/>
      <c r="J497" s="100"/>
      <c r="K497" s="100"/>
      <c r="L497" s="100"/>
      <c r="M497" s="100"/>
      <c r="N497" s="100"/>
      <c r="O497" s="100"/>
      <c r="P497" s="104"/>
      <c r="Q497" s="100"/>
      <c r="R497" s="100"/>
      <c r="S497" s="100"/>
      <c r="T497" s="100"/>
      <c r="U497" s="100"/>
      <c r="V497" s="100"/>
      <c r="W497" s="100"/>
      <c r="X497" s="100"/>
      <c r="Y497" s="100"/>
      <c r="Z497" s="100"/>
      <c r="AA497" s="569"/>
    </row>
    <row r="498" spans="1:27" x14ac:dyDescent="0.3">
      <c r="A498" s="99"/>
      <c r="B498" s="100"/>
      <c r="C498" s="101"/>
      <c r="D498" s="100"/>
      <c r="E498" s="100"/>
      <c r="F498" s="100"/>
      <c r="G498" s="100"/>
      <c r="H498" s="100"/>
      <c r="I498" s="99"/>
      <c r="J498" s="100"/>
      <c r="K498" s="100"/>
      <c r="L498" s="100"/>
      <c r="M498" s="100"/>
      <c r="N498" s="100"/>
      <c r="O498" s="100"/>
      <c r="P498" s="104"/>
      <c r="Q498" s="100"/>
      <c r="R498" s="100"/>
      <c r="S498" s="100"/>
      <c r="T498" s="100"/>
      <c r="U498" s="100"/>
      <c r="V498" s="100"/>
      <c r="W498" s="100"/>
      <c r="X498" s="100"/>
      <c r="Y498" s="100"/>
      <c r="Z498" s="100"/>
      <c r="AA498" s="569"/>
    </row>
    <row r="499" spans="1:27" x14ac:dyDescent="0.3">
      <c r="A499" s="99"/>
      <c r="B499" s="100"/>
      <c r="C499" s="101"/>
      <c r="D499" s="100"/>
      <c r="E499" s="100"/>
      <c r="F499" s="100"/>
      <c r="G499" s="100"/>
      <c r="H499" s="100"/>
      <c r="I499" s="99"/>
      <c r="J499" s="100"/>
      <c r="K499" s="100"/>
      <c r="L499" s="100"/>
      <c r="M499" s="100"/>
      <c r="N499" s="100"/>
      <c r="O499" s="100"/>
      <c r="P499" s="104"/>
      <c r="Q499" s="100"/>
      <c r="R499" s="100"/>
      <c r="S499" s="100"/>
      <c r="T499" s="100"/>
      <c r="U499" s="100"/>
      <c r="V499" s="100"/>
      <c r="W499" s="100"/>
      <c r="X499" s="100"/>
      <c r="Y499" s="100"/>
      <c r="Z499" s="100"/>
      <c r="AA499" s="569"/>
    </row>
    <row r="500" spans="1:27" x14ac:dyDescent="0.3">
      <c r="A500" s="99"/>
      <c r="B500" s="100"/>
      <c r="C500" s="101"/>
      <c r="D500" s="100"/>
      <c r="E500" s="100"/>
      <c r="F500" s="100"/>
      <c r="G500" s="100"/>
      <c r="H500" s="100"/>
      <c r="I500" s="99"/>
      <c r="J500" s="100"/>
      <c r="K500" s="100"/>
      <c r="L500" s="100"/>
      <c r="M500" s="100"/>
      <c r="N500" s="100"/>
      <c r="O500" s="100"/>
      <c r="P500" s="104"/>
      <c r="Q500" s="100"/>
      <c r="R500" s="100"/>
      <c r="S500" s="100"/>
      <c r="T500" s="100"/>
      <c r="U500" s="100"/>
      <c r="V500" s="100"/>
      <c r="W500" s="100"/>
      <c r="X500" s="100"/>
      <c r="Y500" s="100"/>
      <c r="Z500" s="100"/>
      <c r="AA500" s="569"/>
    </row>
    <row r="501" spans="1:27" x14ac:dyDescent="0.3">
      <c r="A501" s="99"/>
      <c r="B501" s="100"/>
      <c r="C501" s="101"/>
      <c r="D501" s="100"/>
      <c r="E501" s="100"/>
      <c r="F501" s="100"/>
      <c r="G501" s="100"/>
      <c r="H501" s="100"/>
      <c r="I501" s="99"/>
      <c r="J501" s="100"/>
      <c r="K501" s="100"/>
      <c r="L501" s="100"/>
      <c r="M501" s="100"/>
      <c r="N501" s="100"/>
      <c r="O501" s="100"/>
      <c r="P501" s="104"/>
      <c r="Q501" s="100"/>
      <c r="R501" s="100"/>
      <c r="S501" s="100"/>
      <c r="T501" s="100"/>
      <c r="U501" s="100"/>
      <c r="V501" s="100"/>
      <c r="W501" s="100"/>
      <c r="X501" s="100"/>
      <c r="Y501" s="100"/>
      <c r="Z501" s="100"/>
      <c r="AA501" s="569"/>
    </row>
    <row r="502" spans="1:27" x14ac:dyDescent="0.3">
      <c r="A502" s="99"/>
      <c r="B502" s="100"/>
      <c r="C502" s="101"/>
      <c r="D502" s="100"/>
      <c r="E502" s="100"/>
      <c r="F502" s="100"/>
      <c r="G502" s="100"/>
      <c r="H502" s="100"/>
      <c r="I502" s="99"/>
      <c r="J502" s="100"/>
      <c r="K502" s="100"/>
      <c r="L502" s="100"/>
      <c r="M502" s="100"/>
      <c r="N502" s="100"/>
      <c r="O502" s="100"/>
      <c r="P502" s="104"/>
      <c r="Q502" s="100"/>
      <c r="R502" s="100"/>
      <c r="S502" s="100"/>
      <c r="T502" s="100"/>
      <c r="U502" s="100"/>
      <c r="V502" s="100"/>
      <c r="W502" s="100"/>
      <c r="X502" s="100"/>
      <c r="Y502" s="100"/>
      <c r="Z502" s="100"/>
      <c r="AA502" s="569"/>
    </row>
    <row r="503" spans="1:27" x14ac:dyDescent="0.3">
      <c r="A503" s="99"/>
      <c r="B503" s="100"/>
      <c r="C503" s="101"/>
      <c r="D503" s="100"/>
      <c r="E503" s="100"/>
      <c r="F503" s="100"/>
      <c r="G503" s="100"/>
      <c r="H503" s="100"/>
      <c r="I503" s="99"/>
      <c r="J503" s="100"/>
      <c r="K503" s="100"/>
      <c r="L503" s="100"/>
      <c r="M503" s="100"/>
      <c r="N503" s="100"/>
      <c r="O503" s="100"/>
      <c r="P503" s="104"/>
      <c r="Q503" s="100"/>
      <c r="R503" s="100"/>
      <c r="S503" s="100"/>
      <c r="T503" s="100"/>
      <c r="U503" s="100"/>
      <c r="V503" s="100"/>
      <c r="W503" s="100"/>
      <c r="X503" s="100"/>
      <c r="Y503" s="100"/>
      <c r="Z503" s="100"/>
      <c r="AA503" s="569"/>
    </row>
    <row r="504" spans="1:27" x14ac:dyDescent="0.3">
      <c r="A504" s="99"/>
      <c r="B504" s="100"/>
      <c r="C504" s="101"/>
      <c r="D504" s="100"/>
      <c r="E504" s="100"/>
      <c r="F504" s="100"/>
      <c r="G504" s="100"/>
      <c r="H504" s="100"/>
      <c r="I504" s="99"/>
      <c r="J504" s="100"/>
      <c r="K504" s="100"/>
      <c r="L504" s="100"/>
      <c r="M504" s="100"/>
      <c r="N504" s="100"/>
      <c r="O504" s="100"/>
      <c r="P504" s="104"/>
      <c r="Q504" s="100"/>
      <c r="R504" s="100"/>
      <c r="S504" s="100"/>
      <c r="T504" s="100"/>
      <c r="U504" s="100"/>
      <c r="V504" s="100"/>
      <c r="W504" s="100"/>
      <c r="X504" s="100"/>
      <c r="Y504" s="100"/>
      <c r="Z504" s="100"/>
      <c r="AA504" s="569"/>
    </row>
    <row r="505" spans="1:27" x14ac:dyDescent="0.3">
      <c r="A505" s="99"/>
      <c r="B505" s="100"/>
      <c r="C505" s="101"/>
      <c r="D505" s="100"/>
      <c r="E505" s="100"/>
      <c r="F505" s="100"/>
      <c r="G505" s="100"/>
      <c r="H505" s="100"/>
      <c r="I505" s="99"/>
      <c r="J505" s="100"/>
      <c r="K505" s="100"/>
      <c r="L505" s="100"/>
      <c r="M505" s="100"/>
      <c r="N505" s="100"/>
      <c r="O505" s="100"/>
      <c r="P505" s="104"/>
      <c r="Q505" s="100"/>
      <c r="R505" s="100"/>
      <c r="S505" s="100"/>
      <c r="T505" s="100"/>
      <c r="U505" s="100"/>
      <c r="V505" s="100"/>
      <c r="W505" s="100"/>
      <c r="X505" s="100"/>
      <c r="Y505" s="100"/>
      <c r="Z505" s="100"/>
      <c r="AA505" s="569"/>
    </row>
    <row r="506" spans="1:27" x14ac:dyDescent="0.3">
      <c r="A506" s="99"/>
      <c r="B506" s="100"/>
      <c r="C506" s="101"/>
      <c r="D506" s="100"/>
      <c r="E506" s="100"/>
      <c r="F506" s="100"/>
      <c r="G506" s="100"/>
      <c r="H506" s="100"/>
      <c r="I506" s="99"/>
      <c r="J506" s="100"/>
      <c r="K506" s="100"/>
      <c r="L506" s="100"/>
      <c r="M506" s="100"/>
      <c r="N506" s="100"/>
      <c r="O506" s="100"/>
      <c r="P506" s="104"/>
      <c r="Q506" s="100"/>
      <c r="R506" s="100"/>
      <c r="S506" s="100"/>
      <c r="T506" s="100"/>
      <c r="U506" s="100"/>
      <c r="V506" s="100"/>
      <c r="W506" s="100"/>
      <c r="X506" s="100"/>
      <c r="Y506" s="100"/>
      <c r="Z506" s="100"/>
      <c r="AA506" s="569"/>
    </row>
    <row r="507" spans="1:27" x14ac:dyDescent="0.3">
      <c r="A507" s="99"/>
      <c r="B507" s="100"/>
      <c r="C507" s="101"/>
      <c r="D507" s="100"/>
      <c r="E507" s="100"/>
      <c r="F507" s="100"/>
      <c r="G507" s="100"/>
      <c r="H507" s="100"/>
      <c r="I507" s="99"/>
      <c r="J507" s="100"/>
      <c r="K507" s="100"/>
      <c r="L507" s="100"/>
      <c r="M507" s="100"/>
      <c r="N507" s="100"/>
      <c r="O507" s="100"/>
      <c r="P507" s="104"/>
      <c r="Q507" s="100"/>
      <c r="R507" s="100"/>
      <c r="S507" s="100"/>
      <c r="T507" s="100"/>
      <c r="U507" s="100"/>
      <c r="V507" s="100"/>
      <c r="W507" s="100"/>
      <c r="X507" s="100"/>
      <c r="Y507" s="100"/>
      <c r="Z507" s="100"/>
      <c r="AA507" s="569"/>
    </row>
    <row r="508" spans="1:27" x14ac:dyDescent="0.3">
      <c r="A508" s="99"/>
      <c r="B508" s="100"/>
      <c r="C508" s="101"/>
      <c r="D508" s="100"/>
      <c r="E508" s="100"/>
      <c r="F508" s="100"/>
      <c r="G508" s="100"/>
      <c r="H508" s="100"/>
      <c r="I508" s="99"/>
      <c r="J508" s="100"/>
      <c r="K508" s="100"/>
      <c r="L508" s="100"/>
      <c r="M508" s="100"/>
      <c r="N508" s="100"/>
      <c r="O508" s="100"/>
      <c r="P508" s="104"/>
      <c r="Q508" s="100"/>
      <c r="R508" s="100"/>
      <c r="S508" s="100"/>
      <c r="T508" s="100"/>
      <c r="U508" s="100"/>
      <c r="V508" s="100"/>
      <c r="W508" s="100"/>
      <c r="X508" s="100"/>
      <c r="Y508" s="100"/>
      <c r="Z508" s="100"/>
      <c r="AA508" s="569"/>
    </row>
    <row r="509" spans="1:27" x14ac:dyDescent="0.3">
      <c r="A509" s="99"/>
      <c r="B509" s="100"/>
      <c r="C509" s="101"/>
      <c r="D509" s="100"/>
      <c r="E509" s="100"/>
      <c r="F509" s="100"/>
      <c r="G509" s="100"/>
      <c r="H509" s="100"/>
      <c r="I509" s="99"/>
      <c r="J509" s="100"/>
      <c r="K509" s="100"/>
      <c r="L509" s="100"/>
      <c r="M509" s="100"/>
      <c r="N509" s="100"/>
      <c r="O509" s="100"/>
      <c r="P509" s="104"/>
      <c r="Q509" s="100"/>
      <c r="R509" s="100"/>
      <c r="S509" s="100"/>
      <c r="T509" s="100"/>
      <c r="U509" s="100"/>
      <c r="V509" s="100"/>
      <c r="W509" s="100"/>
      <c r="X509" s="100"/>
      <c r="Y509" s="100"/>
      <c r="Z509" s="100"/>
      <c r="AA509" s="569"/>
    </row>
    <row r="510" spans="1:27" x14ac:dyDescent="0.3">
      <c r="A510" s="99"/>
      <c r="B510" s="100"/>
      <c r="C510" s="101"/>
      <c r="D510" s="100"/>
      <c r="E510" s="100"/>
      <c r="F510" s="100"/>
      <c r="G510" s="100"/>
      <c r="H510" s="100"/>
      <c r="I510" s="99"/>
      <c r="J510" s="100"/>
      <c r="K510" s="100"/>
      <c r="L510" s="100"/>
      <c r="M510" s="100"/>
      <c r="N510" s="100"/>
      <c r="O510" s="100"/>
      <c r="P510" s="104"/>
      <c r="Q510" s="100"/>
      <c r="R510" s="100"/>
      <c r="S510" s="100"/>
      <c r="T510" s="100"/>
      <c r="U510" s="100"/>
      <c r="V510" s="100"/>
      <c r="W510" s="100"/>
      <c r="X510" s="100"/>
      <c r="Y510" s="100"/>
      <c r="Z510" s="100"/>
      <c r="AA510" s="569"/>
    </row>
    <row r="511" spans="1:27" x14ac:dyDescent="0.3">
      <c r="A511" s="99"/>
      <c r="B511" s="100"/>
      <c r="C511" s="101"/>
      <c r="D511" s="100"/>
      <c r="E511" s="100"/>
      <c r="F511" s="100"/>
      <c r="G511" s="100"/>
      <c r="H511" s="100"/>
      <c r="I511" s="99"/>
      <c r="J511" s="100"/>
      <c r="K511" s="100"/>
      <c r="L511" s="100"/>
      <c r="M511" s="100"/>
      <c r="N511" s="100"/>
      <c r="O511" s="100"/>
      <c r="P511" s="104"/>
      <c r="Q511" s="100"/>
      <c r="R511" s="100"/>
      <c r="S511" s="100"/>
      <c r="T511" s="100"/>
      <c r="U511" s="100"/>
      <c r="V511" s="100"/>
      <c r="W511" s="100"/>
      <c r="X511" s="100"/>
      <c r="Y511" s="100"/>
      <c r="Z511" s="100"/>
      <c r="AA511" s="569"/>
    </row>
    <row r="512" spans="1:27" x14ac:dyDescent="0.3">
      <c r="A512" s="99"/>
      <c r="B512" s="100"/>
      <c r="C512" s="101"/>
      <c r="D512" s="100"/>
      <c r="E512" s="100"/>
      <c r="F512" s="100"/>
      <c r="G512" s="100"/>
      <c r="H512" s="100"/>
      <c r="I512" s="99"/>
      <c r="J512" s="100"/>
      <c r="K512" s="100"/>
      <c r="L512" s="100"/>
      <c r="M512" s="100"/>
      <c r="N512" s="100"/>
      <c r="O512" s="100"/>
      <c r="P512" s="104"/>
      <c r="Q512" s="100"/>
      <c r="R512" s="100"/>
      <c r="S512" s="100"/>
      <c r="T512" s="100"/>
      <c r="U512" s="100"/>
      <c r="V512" s="100"/>
      <c r="W512" s="100"/>
      <c r="X512" s="100"/>
      <c r="Y512" s="100"/>
      <c r="Z512" s="100"/>
      <c r="AA512" s="569"/>
    </row>
    <row r="513" spans="1:27" x14ac:dyDescent="0.3">
      <c r="A513" s="99"/>
      <c r="B513" s="100"/>
      <c r="C513" s="101"/>
      <c r="D513" s="100"/>
      <c r="E513" s="100"/>
      <c r="F513" s="100"/>
      <c r="G513" s="100"/>
      <c r="H513" s="100"/>
      <c r="I513" s="99"/>
      <c r="J513" s="100"/>
      <c r="K513" s="100"/>
      <c r="L513" s="100"/>
      <c r="M513" s="100"/>
      <c r="N513" s="100"/>
      <c r="O513" s="100"/>
      <c r="P513" s="104"/>
      <c r="Q513" s="100"/>
      <c r="R513" s="100"/>
      <c r="S513" s="100"/>
      <c r="T513" s="100"/>
      <c r="U513" s="100"/>
      <c r="V513" s="100"/>
      <c r="W513" s="100"/>
      <c r="X513" s="100"/>
      <c r="Y513" s="100"/>
      <c r="Z513" s="100"/>
      <c r="AA513" s="569"/>
    </row>
    <row r="514" spans="1:27" x14ac:dyDescent="0.3">
      <c r="A514" s="99"/>
      <c r="B514" s="100"/>
      <c r="C514" s="101"/>
      <c r="D514" s="100"/>
      <c r="E514" s="100"/>
      <c r="F514" s="100"/>
      <c r="G514" s="100"/>
      <c r="H514" s="100"/>
      <c r="I514" s="99"/>
      <c r="J514" s="100"/>
      <c r="K514" s="100"/>
      <c r="L514" s="100"/>
      <c r="M514" s="100"/>
      <c r="N514" s="100"/>
      <c r="O514" s="100"/>
      <c r="P514" s="104"/>
      <c r="Q514" s="100"/>
      <c r="R514" s="100"/>
      <c r="S514" s="100"/>
      <c r="T514" s="100"/>
      <c r="U514" s="100"/>
      <c r="V514" s="100"/>
      <c r="W514" s="100"/>
      <c r="X514" s="100"/>
      <c r="Y514" s="100"/>
      <c r="Z514" s="100"/>
      <c r="AA514" s="569"/>
    </row>
    <row r="515" spans="1:27" x14ac:dyDescent="0.3">
      <c r="A515" s="99"/>
      <c r="B515" s="100"/>
      <c r="C515" s="101"/>
      <c r="D515" s="100"/>
      <c r="E515" s="100"/>
      <c r="F515" s="100"/>
      <c r="G515" s="100"/>
      <c r="H515" s="100"/>
      <c r="I515" s="99"/>
      <c r="J515" s="100"/>
      <c r="K515" s="100"/>
      <c r="L515" s="100"/>
      <c r="M515" s="100"/>
      <c r="N515" s="100"/>
      <c r="O515" s="100"/>
      <c r="P515" s="104"/>
      <c r="Q515" s="100"/>
      <c r="R515" s="100"/>
      <c r="S515" s="100"/>
      <c r="T515" s="100"/>
      <c r="U515" s="100"/>
      <c r="V515" s="100"/>
      <c r="W515" s="100"/>
      <c r="X515" s="100"/>
      <c r="Y515" s="100"/>
      <c r="Z515" s="100"/>
      <c r="AA515" s="569"/>
    </row>
    <row r="516" spans="1:27" x14ac:dyDescent="0.3">
      <c r="A516" s="99"/>
      <c r="B516" s="100"/>
      <c r="C516" s="101"/>
      <c r="D516" s="100"/>
      <c r="E516" s="100"/>
      <c r="F516" s="100"/>
      <c r="G516" s="100"/>
      <c r="H516" s="100"/>
      <c r="I516" s="99"/>
      <c r="J516" s="100"/>
      <c r="K516" s="100"/>
      <c r="L516" s="100"/>
      <c r="M516" s="100"/>
      <c r="N516" s="100"/>
      <c r="O516" s="100"/>
      <c r="P516" s="104"/>
      <c r="Q516" s="100"/>
      <c r="R516" s="100"/>
      <c r="S516" s="100"/>
      <c r="T516" s="100"/>
      <c r="U516" s="100"/>
      <c r="V516" s="100"/>
      <c r="W516" s="100"/>
      <c r="X516" s="100"/>
      <c r="Y516" s="100"/>
      <c r="Z516" s="100"/>
      <c r="AA516" s="569"/>
    </row>
    <row r="517" spans="1:27" x14ac:dyDescent="0.3">
      <c r="A517" s="99"/>
      <c r="B517" s="100"/>
      <c r="C517" s="101"/>
      <c r="D517" s="100"/>
      <c r="E517" s="100"/>
      <c r="F517" s="100"/>
      <c r="G517" s="100"/>
      <c r="H517" s="100"/>
      <c r="I517" s="99"/>
      <c r="J517" s="100"/>
      <c r="K517" s="100"/>
      <c r="L517" s="100"/>
      <c r="M517" s="100"/>
      <c r="N517" s="100"/>
      <c r="O517" s="100"/>
      <c r="P517" s="104"/>
      <c r="Q517" s="100"/>
      <c r="R517" s="100"/>
      <c r="S517" s="100"/>
      <c r="T517" s="100"/>
      <c r="U517" s="100"/>
      <c r="V517" s="100"/>
      <c r="W517" s="100"/>
      <c r="X517" s="100"/>
      <c r="Y517" s="100"/>
      <c r="Z517" s="100"/>
      <c r="AA517" s="569"/>
    </row>
    <row r="518" spans="1:27" x14ac:dyDescent="0.3">
      <c r="A518" s="99"/>
      <c r="B518" s="100"/>
      <c r="C518" s="101"/>
      <c r="D518" s="100"/>
      <c r="E518" s="100"/>
      <c r="F518" s="100"/>
      <c r="G518" s="100"/>
      <c r="H518" s="100"/>
      <c r="I518" s="99"/>
      <c r="J518" s="100"/>
      <c r="K518" s="100"/>
      <c r="L518" s="100"/>
      <c r="M518" s="100"/>
      <c r="N518" s="100"/>
      <c r="O518" s="100"/>
      <c r="P518" s="104"/>
      <c r="Q518" s="100"/>
      <c r="R518" s="100"/>
      <c r="S518" s="100"/>
      <c r="T518" s="100"/>
      <c r="U518" s="100"/>
      <c r="V518" s="100"/>
      <c r="W518" s="100"/>
      <c r="X518" s="100"/>
      <c r="Y518" s="100"/>
      <c r="Z518" s="100"/>
      <c r="AA518" s="569"/>
    </row>
    <row r="519" spans="1:27" x14ac:dyDescent="0.3">
      <c r="A519" s="99"/>
      <c r="B519" s="100"/>
      <c r="C519" s="101"/>
      <c r="D519" s="100"/>
      <c r="E519" s="100"/>
      <c r="F519" s="100"/>
      <c r="G519" s="100"/>
      <c r="H519" s="100"/>
      <c r="I519" s="99"/>
      <c r="J519" s="100"/>
      <c r="K519" s="100"/>
      <c r="L519" s="100"/>
      <c r="M519" s="100"/>
      <c r="N519" s="100"/>
      <c r="O519" s="100"/>
      <c r="P519" s="104"/>
      <c r="Q519" s="100"/>
      <c r="R519" s="100"/>
      <c r="S519" s="100"/>
      <c r="T519" s="100"/>
      <c r="U519" s="100"/>
      <c r="V519" s="100"/>
      <c r="W519" s="100"/>
      <c r="X519" s="100"/>
      <c r="Y519" s="100"/>
      <c r="Z519" s="100"/>
      <c r="AA519" s="569"/>
    </row>
    <row r="520" spans="1:27" x14ac:dyDescent="0.3">
      <c r="A520" s="99"/>
      <c r="B520" s="100"/>
      <c r="C520" s="101"/>
      <c r="D520" s="100"/>
      <c r="E520" s="100"/>
      <c r="F520" s="100"/>
      <c r="G520" s="100"/>
      <c r="H520" s="100"/>
      <c r="I520" s="99"/>
      <c r="J520" s="100"/>
      <c r="K520" s="100"/>
      <c r="L520" s="100"/>
      <c r="M520" s="100"/>
      <c r="N520" s="100"/>
      <c r="O520" s="100"/>
      <c r="P520" s="104"/>
      <c r="Q520" s="100"/>
      <c r="R520" s="100"/>
      <c r="S520" s="100"/>
      <c r="T520" s="100"/>
      <c r="U520" s="100"/>
      <c r="V520" s="100"/>
      <c r="W520" s="100"/>
      <c r="X520" s="100"/>
      <c r="Y520" s="100"/>
      <c r="Z520" s="100"/>
      <c r="AA520" s="569"/>
    </row>
    <row r="521" spans="1:27" x14ac:dyDescent="0.3">
      <c r="A521" s="99"/>
      <c r="B521" s="100"/>
      <c r="C521" s="101"/>
      <c r="D521" s="100"/>
      <c r="E521" s="100"/>
      <c r="F521" s="100"/>
      <c r="G521" s="100"/>
      <c r="H521" s="100"/>
      <c r="I521" s="99"/>
      <c r="J521" s="100"/>
      <c r="K521" s="100"/>
      <c r="L521" s="100"/>
      <c r="M521" s="100"/>
      <c r="N521" s="100"/>
      <c r="O521" s="100"/>
      <c r="P521" s="104"/>
      <c r="Q521" s="100"/>
      <c r="R521" s="100"/>
      <c r="S521" s="100"/>
      <c r="T521" s="100"/>
      <c r="U521" s="100"/>
      <c r="V521" s="100"/>
      <c r="W521" s="100"/>
      <c r="X521" s="100"/>
      <c r="Y521" s="100"/>
      <c r="Z521" s="100"/>
      <c r="AA521" s="569"/>
    </row>
    <row r="522" spans="1:27" x14ac:dyDescent="0.3">
      <c r="A522" s="99"/>
      <c r="B522" s="100"/>
      <c r="C522" s="101"/>
      <c r="D522" s="100"/>
      <c r="E522" s="100"/>
      <c r="F522" s="100"/>
      <c r="G522" s="100"/>
      <c r="H522" s="100"/>
      <c r="I522" s="99"/>
      <c r="J522" s="100"/>
      <c r="K522" s="100"/>
      <c r="L522" s="100"/>
      <c r="M522" s="100"/>
      <c r="N522" s="100"/>
      <c r="O522" s="100"/>
      <c r="P522" s="104"/>
      <c r="Q522" s="100"/>
      <c r="R522" s="100"/>
      <c r="S522" s="100"/>
      <c r="T522" s="100"/>
      <c r="U522" s="100"/>
      <c r="V522" s="100"/>
      <c r="W522" s="100"/>
      <c r="X522" s="100"/>
      <c r="Y522" s="100"/>
      <c r="Z522" s="100"/>
      <c r="AA522" s="569"/>
    </row>
    <row r="523" spans="1:27" x14ac:dyDescent="0.3">
      <c r="A523" s="99"/>
      <c r="B523" s="100"/>
      <c r="C523" s="101"/>
      <c r="D523" s="100"/>
      <c r="E523" s="100"/>
      <c r="F523" s="100"/>
      <c r="G523" s="100"/>
      <c r="H523" s="100"/>
      <c r="I523" s="99"/>
      <c r="J523" s="100"/>
      <c r="K523" s="100"/>
      <c r="L523" s="100"/>
      <c r="M523" s="100"/>
      <c r="N523" s="100"/>
      <c r="O523" s="100"/>
      <c r="P523" s="104"/>
      <c r="Q523" s="100"/>
      <c r="R523" s="100"/>
      <c r="S523" s="100"/>
      <c r="T523" s="100"/>
      <c r="U523" s="100"/>
      <c r="V523" s="100"/>
      <c r="W523" s="100"/>
      <c r="X523" s="100"/>
      <c r="Y523" s="100"/>
      <c r="Z523" s="100"/>
      <c r="AA523" s="569"/>
    </row>
    <row r="524" spans="1:27" x14ac:dyDescent="0.3">
      <c r="A524" s="99"/>
      <c r="B524" s="100"/>
      <c r="C524" s="101"/>
      <c r="D524" s="100"/>
      <c r="E524" s="100"/>
      <c r="F524" s="100"/>
      <c r="G524" s="100"/>
      <c r="H524" s="100"/>
      <c r="I524" s="99"/>
      <c r="J524" s="100"/>
      <c r="K524" s="100"/>
      <c r="L524" s="100"/>
      <c r="M524" s="100"/>
      <c r="N524" s="100"/>
      <c r="O524" s="100"/>
      <c r="P524" s="104"/>
      <c r="Q524" s="100"/>
      <c r="R524" s="100"/>
      <c r="S524" s="100"/>
      <c r="T524" s="100"/>
      <c r="U524" s="100"/>
      <c r="V524" s="100"/>
      <c r="W524" s="100"/>
      <c r="X524" s="100"/>
      <c r="Y524" s="100"/>
      <c r="Z524" s="100"/>
      <c r="AA524" s="569"/>
    </row>
    <row r="525" spans="1:27" x14ac:dyDescent="0.3">
      <c r="A525" s="99"/>
      <c r="B525" s="100"/>
      <c r="C525" s="101"/>
      <c r="D525" s="100"/>
      <c r="E525" s="100"/>
      <c r="F525" s="100"/>
      <c r="G525" s="100"/>
      <c r="H525" s="100"/>
      <c r="I525" s="99"/>
      <c r="J525" s="100"/>
      <c r="K525" s="100"/>
      <c r="L525" s="100"/>
      <c r="M525" s="100"/>
      <c r="N525" s="100"/>
      <c r="O525" s="100"/>
      <c r="P525" s="104"/>
      <c r="Q525" s="100"/>
      <c r="R525" s="100"/>
      <c r="S525" s="100"/>
      <c r="T525" s="100"/>
      <c r="U525" s="100"/>
      <c r="V525" s="100"/>
      <c r="W525" s="100"/>
      <c r="X525" s="100"/>
      <c r="Y525" s="100"/>
      <c r="Z525" s="100"/>
      <c r="AA525" s="569"/>
    </row>
    <row r="526" spans="1:27" x14ac:dyDescent="0.3">
      <c r="A526" s="99"/>
      <c r="B526" s="100"/>
      <c r="C526" s="101"/>
      <c r="D526" s="100"/>
      <c r="E526" s="100"/>
      <c r="F526" s="100"/>
      <c r="G526" s="100"/>
      <c r="H526" s="100"/>
      <c r="I526" s="99"/>
      <c r="J526" s="100"/>
      <c r="K526" s="100"/>
      <c r="L526" s="100"/>
      <c r="M526" s="100"/>
      <c r="N526" s="100"/>
      <c r="O526" s="100"/>
      <c r="P526" s="104"/>
      <c r="Q526" s="100"/>
      <c r="R526" s="100"/>
      <c r="S526" s="100"/>
      <c r="T526" s="100"/>
      <c r="U526" s="100"/>
      <c r="V526" s="100"/>
      <c r="W526" s="100"/>
      <c r="X526" s="100"/>
      <c r="Y526" s="100"/>
      <c r="Z526" s="100"/>
      <c r="AA526" s="569"/>
    </row>
    <row r="527" spans="1:27" x14ac:dyDescent="0.3">
      <c r="A527" s="99"/>
      <c r="B527" s="100"/>
      <c r="C527" s="101"/>
      <c r="D527" s="100"/>
      <c r="E527" s="100"/>
      <c r="F527" s="100"/>
      <c r="G527" s="100"/>
      <c r="H527" s="100"/>
      <c r="I527" s="99"/>
      <c r="J527" s="100"/>
      <c r="K527" s="100"/>
      <c r="L527" s="100"/>
      <c r="M527" s="100"/>
      <c r="N527" s="100"/>
      <c r="O527" s="100"/>
      <c r="P527" s="104"/>
      <c r="Q527" s="100"/>
      <c r="R527" s="100"/>
      <c r="S527" s="100"/>
      <c r="T527" s="100"/>
      <c r="U527" s="100"/>
      <c r="V527" s="100"/>
      <c r="W527" s="100"/>
      <c r="X527" s="100"/>
      <c r="Y527" s="100"/>
      <c r="Z527" s="100"/>
      <c r="AA527" s="569"/>
    </row>
    <row r="528" spans="1:27" x14ac:dyDescent="0.3">
      <c r="A528" s="99"/>
      <c r="B528" s="100"/>
      <c r="C528" s="101"/>
      <c r="D528" s="100"/>
      <c r="E528" s="100"/>
      <c r="F528" s="100"/>
      <c r="G528" s="100"/>
      <c r="H528" s="100"/>
      <c r="I528" s="99"/>
      <c r="J528" s="100"/>
      <c r="K528" s="100"/>
      <c r="L528" s="100"/>
      <c r="M528" s="100"/>
      <c r="N528" s="100"/>
      <c r="O528" s="100"/>
      <c r="P528" s="104"/>
      <c r="Q528" s="100"/>
      <c r="R528" s="100"/>
      <c r="S528" s="100"/>
      <c r="T528" s="100"/>
      <c r="U528" s="100"/>
      <c r="V528" s="100"/>
      <c r="W528" s="100"/>
      <c r="X528" s="100"/>
      <c r="Y528" s="100"/>
      <c r="Z528" s="100"/>
      <c r="AA528" s="569"/>
    </row>
    <row r="529" spans="1:27" x14ac:dyDescent="0.3">
      <c r="A529" s="99"/>
      <c r="B529" s="100"/>
      <c r="C529" s="101"/>
      <c r="D529" s="100"/>
      <c r="E529" s="100"/>
      <c r="F529" s="100"/>
      <c r="G529" s="100"/>
      <c r="H529" s="100"/>
      <c r="I529" s="99"/>
      <c r="J529" s="100"/>
      <c r="K529" s="100"/>
      <c r="L529" s="100"/>
      <c r="M529" s="100"/>
      <c r="N529" s="100"/>
      <c r="O529" s="100"/>
      <c r="P529" s="104"/>
      <c r="Q529" s="100"/>
      <c r="R529" s="100"/>
      <c r="S529" s="100"/>
      <c r="T529" s="100"/>
      <c r="U529" s="100"/>
      <c r="V529" s="100"/>
      <c r="W529" s="100"/>
      <c r="X529" s="100"/>
      <c r="Y529" s="100"/>
      <c r="Z529" s="100"/>
      <c r="AA529" s="569"/>
    </row>
    <row r="530" spans="1:27" x14ac:dyDescent="0.3">
      <c r="A530" s="99"/>
      <c r="B530" s="100"/>
      <c r="C530" s="101"/>
      <c r="D530" s="100"/>
      <c r="E530" s="100"/>
      <c r="F530" s="100"/>
      <c r="G530" s="100"/>
      <c r="H530" s="100"/>
      <c r="I530" s="99"/>
      <c r="J530" s="100"/>
      <c r="K530" s="100"/>
      <c r="L530" s="100"/>
      <c r="M530" s="100"/>
      <c r="N530" s="100"/>
      <c r="O530" s="100"/>
      <c r="P530" s="104"/>
      <c r="Q530" s="100"/>
      <c r="R530" s="100"/>
      <c r="S530" s="100"/>
      <c r="T530" s="100"/>
      <c r="U530" s="100"/>
      <c r="V530" s="100"/>
      <c r="W530" s="100"/>
      <c r="X530" s="100"/>
      <c r="Y530" s="100"/>
      <c r="Z530" s="100"/>
      <c r="AA530" s="569"/>
    </row>
    <row r="531" spans="1:27" x14ac:dyDescent="0.3">
      <c r="A531" s="99"/>
      <c r="B531" s="100"/>
      <c r="C531" s="101"/>
      <c r="D531" s="100"/>
      <c r="E531" s="100"/>
      <c r="F531" s="100"/>
      <c r="G531" s="100"/>
      <c r="H531" s="100"/>
      <c r="I531" s="99"/>
      <c r="J531" s="100"/>
      <c r="K531" s="100"/>
      <c r="L531" s="100"/>
      <c r="M531" s="100"/>
      <c r="N531" s="100"/>
      <c r="O531" s="100"/>
      <c r="P531" s="104"/>
      <c r="Q531" s="100"/>
      <c r="R531" s="100"/>
      <c r="S531" s="100"/>
      <c r="T531" s="100"/>
      <c r="U531" s="100"/>
      <c r="V531" s="100"/>
      <c r="W531" s="100"/>
      <c r="X531" s="100"/>
      <c r="Y531" s="100"/>
      <c r="Z531" s="100"/>
      <c r="AA531" s="569"/>
    </row>
    <row r="532" spans="1:27" x14ac:dyDescent="0.3">
      <c r="A532" s="99"/>
      <c r="B532" s="100"/>
      <c r="C532" s="101"/>
      <c r="D532" s="100"/>
      <c r="E532" s="100"/>
      <c r="F532" s="100"/>
      <c r="G532" s="100"/>
      <c r="H532" s="100"/>
      <c r="I532" s="99"/>
      <c r="J532" s="100"/>
      <c r="K532" s="100"/>
      <c r="L532" s="100"/>
      <c r="M532" s="100"/>
      <c r="N532" s="100"/>
      <c r="O532" s="100"/>
      <c r="P532" s="104"/>
      <c r="Q532" s="100"/>
      <c r="R532" s="100"/>
      <c r="S532" s="100"/>
      <c r="T532" s="100"/>
      <c r="U532" s="100"/>
      <c r="V532" s="100"/>
      <c r="W532" s="100"/>
      <c r="X532" s="100"/>
      <c r="Y532" s="100"/>
      <c r="Z532" s="100"/>
      <c r="AA532" s="569"/>
    </row>
    <row r="533" spans="1:27" x14ac:dyDescent="0.3">
      <c r="A533" s="99"/>
      <c r="B533" s="100"/>
      <c r="C533" s="101"/>
      <c r="D533" s="100"/>
      <c r="E533" s="100"/>
      <c r="F533" s="100"/>
      <c r="G533" s="100"/>
      <c r="H533" s="100"/>
      <c r="I533" s="99"/>
      <c r="J533" s="100"/>
      <c r="K533" s="100"/>
      <c r="L533" s="100"/>
      <c r="M533" s="100"/>
      <c r="N533" s="100"/>
      <c r="O533" s="100"/>
      <c r="P533" s="104"/>
      <c r="Q533" s="100"/>
      <c r="R533" s="100"/>
      <c r="S533" s="100"/>
      <c r="T533" s="100"/>
      <c r="U533" s="100"/>
      <c r="V533" s="100"/>
      <c r="W533" s="100"/>
      <c r="X533" s="100"/>
      <c r="Y533" s="100"/>
      <c r="Z533" s="100"/>
      <c r="AA533" s="569"/>
    </row>
    <row r="534" spans="1:27" x14ac:dyDescent="0.3">
      <c r="A534" s="99"/>
      <c r="B534" s="100"/>
      <c r="C534" s="101"/>
      <c r="D534" s="100"/>
      <c r="E534" s="100"/>
      <c r="F534" s="100"/>
      <c r="G534" s="100"/>
      <c r="H534" s="100"/>
      <c r="I534" s="99"/>
      <c r="J534" s="100"/>
      <c r="K534" s="100"/>
      <c r="L534" s="100"/>
      <c r="M534" s="100"/>
      <c r="N534" s="100"/>
      <c r="O534" s="100"/>
      <c r="P534" s="104"/>
      <c r="Q534" s="100"/>
      <c r="R534" s="100"/>
      <c r="S534" s="100"/>
      <c r="T534" s="100"/>
      <c r="U534" s="100"/>
      <c r="V534" s="100"/>
      <c r="W534" s="100"/>
      <c r="X534" s="100"/>
      <c r="Y534" s="100"/>
      <c r="Z534" s="100"/>
      <c r="AA534" s="569"/>
    </row>
    <row r="535" spans="1:27" x14ac:dyDescent="0.3">
      <c r="A535" s="99"/>
      <c r="B535" s="100"/>
      <c r="C535" s="101"/>
      <c r="D535" s="100"/>
      <c r="E535" s="100"/>
      <c r="F535" s="100"/>
      <c r="G535" s="100"/>
      <c r="H535" s="100"/>
      <c r="I535" s="99"/>
      <c r="J535" s="100"/>
      <c r="K535" s="100"/>
      <c r="L535" s="100"/>
      <c r="M535" s="100"/>
      <c r="N535" s="100"/>
      <c r="O535" s="100"/>
      <c r="P535" s="104"/>
      <c r="Q535" s="100"/>
      <c r="R535" s="100"/>
      <c r="S535" s="100"/>
      <c r="T535" s="100"/>
      <c r="U535" s="100"/>
      <c r="V535" s="100"/>
      <c r="W535" s="100"/>
      <c r="X535" s="100"/>
      <c r="Y535" s="100"/>
      <c r="Z535" s="100"/>
      <c r="AA535" s="569"/>
    </row>
    <row r="536" spans="1:27" x14ac:dyDescent="0.3">
      <c r="A536" s="99"/>
      <c r="B536" s="100"/>
      <c r="C536" s="101"/>
      <c r="D536" s="100"/>
      <c r="E536" s="100"/>
      <c r="F536" s="100"/>
      <c r="G536" s="100"/>
      <c r="H536" s="100"/>
      <c r="I536" s="99"/>
      <c r="J536" s="100"/>
      <c r="K536" s="100"/>
      <c r="L536" s="100"/>
      <c r="M536" s="100"/>
      <c r="N536" s="100"/>
      <c r="O536" s="100"/>
      <c r="P536" s="104"/>
      <c r="Q536" s="100"/>
      <c r="R536" s="100"/>
      <c r="S536" s="100"/>
      <c r="T536" s="100"/>
      <c r="U536" s="100"/>
      <c r="V536" s="100"/>
      <c r="W536" s="100"/>
      <c r="X536" s="100"/>
      <c r="Y536" s="100"/>
      <c r="Z536" s="100"/>
      <c r="AA536" s="569"/>
    </row>
    <row r="537" spans="1:27" x14ac:dyDescent="0.3">
      <c r="A537" s="99"/>
      <c r="B537" s="100"/>
      <c r="C537" s="101"/>
      <c r="D537" s="100"/>
      <c r="E537" s="100"/>
      <c r="F537" s="100"/>
      <c r="G537" s="100"/>
      <c r="H537" s="100"/>
      <c r="I537" s="99"/>
      <c r="J537" s="100"/>
      <c r="K537" s="100"/>
      <c r="L537" s="100"/>
      <c r="M537" s="100"/>
      <c r="N537" s="100"/>
      <c r="O537" s="100"/>
      <c r="P537" s="104"/>
      <c r="Q537" s="100"/>
      <c r="R537" s="100"/>
      <c r="S537" s="100"/>
      <c r="T537" s="100"/>
      <c r="U537" s="100"/>
      <c r="V537" s="100"/>
      <c r="W537" s="100"/>
      <c r="X537" s="100"/>
      <c r="Y537" s="100"/>
      <c r="Z537" s="100"/>
      <c r="AA537" s="569"/>
    </row>
    <row r="538" spans="1:27" x14ac:dyDescent="0.3">
      <c r="A538" s="99"/>
      <c r="B538" s="100"/>
      <c r="C538" s="101"/>
      <c r="D538" s="100"/>
      <c r="E538" s="100"/>
      <c r="F538" s="100"/>
      <c r="G538" s="100"/>
      <c r="H538" s="100"/>
      <c r="I538" s="99"/>
      <c r="J538" s="100"/>
      <c r="K538" s="100"/>
      <c r="L538" s="100"/>
      <c r="M538" s="100"/>
      <c r="N538" s="100"/>
      <c r="O538" s="100"/>
      <c r="P538" s="104"/>
      <c r="Q538" s="100"/>
      <c r="R538" s="100"/>
      <c r="S538" s="100"/>
      <c r="T538" s="100"/>
      <c r="U538" s="100"/>
      <c r="V538" s="100"/>
      <c r="W538" s="100"/>
      <c r="X538" s="100"/>
      <c r="Y538" s="100"/>
      <c r="Z538" s="100"/>
      <c r="AA538" s="569"/>
    </row>
    <row r="539" spans="1:27" x14ac:dyDescent="0.3">
      <c r="A539" s="99"/>
      <c r="B539" s="100"/>
      <c r="C539" s="101"/>
      <c r="D539" s="100"/>
      <c r="E539" s="100"/>
      <c r="F539" s="100"/>
      <c r="G539" s="100"/>
      <c r="H539" s="100"/>
      <c r="I539" s="99"/>
      <c r="J539" s="100"/>
      <c r="K539" s="100"/>
      <c r="L539" s="100"/>
      <c r="M539" s="100"/>
      <c r="N539" s="100"/>
      <c r="O539" s="100"/>
      <c r="P539" s="104"/>
      <c r="Q539" s="100"/>
      <c r="R539" s="100"/>
      <c r="S539" s="100"/>
      <c r="T539" s="100"/>
      <c r="U539" s="100"/>
      <c r="V539" s="100"/>
      <c r="W539" s="100"/>
      <c r="X539" s="100"/>
      <c r="Y539" s="100"/>
      <c r="Z539" s="100"/>
      <c r="AA539" s="569"/>
    </row>
    <row r="540" spans="1:27" x14ac:dyDescent="0.3">
      <c r="A540" s="99"/>
      <c r="B540" s="100"/>
      <c r="C540" s="101"/>
      <c r="D540" s="100"/>
      <c r="E540" s="100"/>
      <c r="F540" s="100"/>
      <c r="G540" s="100"/>
      <c r="H540" s="100"/>
      <c r="I540" s="99"/>
      <c r="J540" s="100"/>
      <c r="K540" s="100"/>
      <c r="L540" s="100"/>
      <c r="M540" s="100"/>
      <c r="N540" s="100"/>
      <c r="O540" s="100"/>
      <c r="P540" s="104"/>
      <c r="Q540" s="100"/>
      <c r="R540" s="100"/>
      <c r="S540" s="100"/>
      <c r="T540" s="100"/>
      <c r="U540" s="100"/>
      <c r="V540" s="100"/>
      <c r="W540" s="100"/>
      <c r="X540" s="100"/>
      <c r="Y540" s="100"/>
      <c r="Z540" s="100"/>
      <c r="AA540" s="569"/>
    </row>
    <row r="541" spans="1:27" x14ac:dyDescent="0.3">
      <c r="A541" s="99"/>
      <c r="B541" s="100"/>
      <c r="C541" s="101"/>
      <c r="D541" s="100"/>
      <c r="E541" s="100"/>
      <c r="F541" s="100"/>
      <c r="G541" s="100"/>
      <c r="H541" s="100"/>
      <c r="I541" s="99"/>
      <c r="J541" s="100"/>
      <c r="K541" s="100"/>
      <c r="L541" s="100"/>
      <c r="M541" s="100"/>
      <c r="N541" s="100"/>
      <c r="O541" s="100"/>
      <c r="P541" s="104"/>
      <c r="Q541" s="100"/>
      <c r="R541" s="100"/>
      <c r="S541" s="100"/>
      <c r="T541" s="100"/>
      <c r="U541" s="100"/>
      <c r="V541" s="100"/>
      <c r="W541" s="100"/>
      <c r="X541" s="100"/>
      <c r="Y541" s="100"/>
      <c r="Z541" s="100"/>
      <c r="AA541" s="569"/>
    </row>
    <row r="542" spans="1:27" x14ac:dyDescent="0.3">
      <c r="A542" s="99"/>
      <c r="B542" s="100"/>
      <c r="C542" s="101"/>
      <c r="D542" s="100"/>
      <c r="E542" s="100"/>
      <c r="F542" s="100"/>
      <c r="G542" s="100"/>
      <c r="H542" s="100"/>
      <c r="I542" s="99"/>
      <c r="J542" s="100"/>
      <c r="K542" s="100"/>
      <c r="L542" s="100"/>
      <c r="M542" s="100"/>
      <c r="N542" s="100"/>
      <c r="O542" s="100"/>
      <c r="P542" s="104"/>
      <c r="Q542" s="100"/>
      <c r="R542" s="100"/>
      <c r="S542" s="100"/>
      <c r="T542" s="100"/>
      <c r="U542" s="100"/>
      <c r="V542" s="100"/>
      <c r="W542" s="100"/>
      <c r="X542" s="100"/>
      <c r="Y542" s="100"/>
      <c r="Z542" s="100"/>
      <c r="AA542" s="569"/>
    </row>
    <row r="543" spans="1:27" x14ac:dyDescent="0.3">
      <c r="A543" s="99"/>
      <c r="B543" s="100"/>
      <c r="C543" s="101"/>
      <c r="D543" s="100"/>
      <c r="E543" s="100"/>
      <c r="F543" s="100"/>
      <c r="G543" s="100"/>
      <c r="H543" s="100"/>
      <c r="I543" s="99"/>
      <c r="J543" s="100"/>
      <c r="K543" s="100"/>
      <c r="L543" s="100"/>
      <c r="M543" s="100"/>
      <c r="N543" s="100"/>
      <c r="O543" s="100"/>
      <c r="P543" s="104"/>
      <c r="Q543" s="100"/>
      <c r="R543" s="100"/>
      <c r="S543" s="100"/>
      <c r="T543" s="100"/>
      <c r="U543" s="100"/>
      <c r="V543" s="100"/>
      <c r="W543" s="100"/>
      <c r="X543" s="100"/>
      <c r="Y543" s="100"/>
      <c r="Z543" s="100"/>
      <c r="AA543" s="569"/>
    </row>
    <row r="544" spans="1:27" x14ac:dyDescent="0.3">
      <c r="A544" s="99"/>
      <c r="B544" s="100"/>
      <c r="C544" s="101"/>
      <c r="D544" s="100"/>
      <c r="E544" s="100"/>
      <c r="F544" s="100"/>
      <c r="G544" s="100"/>
      <c r="H544" s="100"/>
      <c r="I544" s="99"/>
      <c r="J544" s="100"/>
      <c r="K544" s="100"/>
      <c r="L544" s="100"/>
      <c r="M544" s="100"/>
      <c r="N544" s="100"/>
      <c r="O544" s="100"/>
      <c r="P544" s="104"/>
      <c r="Q544" s="100"/>
      <c r="R544" s="100"/>
      <c r="S544" s="100"/>
      <c r="T544" s="100"/>
      <c r="U544" s="100"/>
      <c r="V544" s="100"/>
      <c r="W544" s="100"/>
      <c r="X544" s="100"/>
      <c r="Y544" s="100"/>
      <c r="Z544" s="100"/>
      <c r="AA544" s="569"/>
    </row>
    <row r="545" spans="1:27" x14ac:dyDescent="0.3">
      <c r="A545" s="99"/>
      <c r="B545" s="100"/>
      <c r="C545" s="101"/>
      <c r="D545" s="100"/>
      <c r="E545" s="100"/>
      <c r="F545" s="100"/>
      <c r="G545" s="100"/>
      <c r="H545" s="100"/>
      <c r="I545" s="99"/>
      <c r="J545" s="100"/>
      <c r="K545" s="100"/>
      <c r="L545" s="100"/>
      <c r="M545" s="100"/>
      <c r="N545" s="100"/>
      <c r="O545" s="100"/>
      <c r="P545" s="104"/>
      <c r="Q545" s="100"/>
      <c r="R545" s="100"/>
      <c r="S545" s="100"/>
      <c r="T545" s="100"/>
      <c r="U545" s="100"/>
      <c r="V545" s="100"/>
      <c r="W545" s="100"/>
      <c r="X545" s="100"/>
      <c r="Y545" s="100"/>
      <c r="Z545" s="100"/>
      <c r="AA545" s="569"/>
    </row>
    <row r="546" spans="1:27" x14ac:dyDescent="0.3">
      <c r="A546" s="99"/>
      <c r="B546" s="100"/>
      <c r="C546" s="101"/>
      <c r="D546" s="100"/>
      <c r="E546" s="100"/>
      <c r="F546" s="100"/>
      <c r="G546" s="100"/>
      <c r="H546" s="100"/>
      <c r="I546" s="99"/>
      <c r="J546" s="100"/>
      <c r="K546" s="100"/>
      <c r="L546" s="100"/>
      <c r="M546" s="100"/>
      <c r="N546" s="100"/>
      <c r="O546" s="100"/>
      <c r="P546" s="104"/>
      <c r="Q546" s="100"/>
      <c r="R546" s="100"/>
      <c r="S546" s="100"/>
      <c r="T546" s="100"/>
      <c r="U546" s="100"/>
      <c r="V546" s="100"/>
      <c r="W546" s="100"/>
      <c r="X546" s="100"/>
      <c r="Y546" s="100"/>
      <c r="Z546" s="100"/>
      <c r="AA546" s="569"/>
    </row>
    <row r="547" spans="1:27" x14ac:dyDescent="0.3">
      <c r="A547" s="99"/>
      <c r="B547" s="100"/>
      <c r="C547" s="101"/>
      <c r="D547" s="100"/>
      <c r="E547" s="100"/>
      <c r="F547" s="100"/>
      <c r="G547" s="100"/>
      <c r="H547" s="100"/>
      <c r="I547" s="99"/>
      <c r="J547" s="100"/>
      <c r="K547" s="100"/>
      <c r="L547" s="100"/>
      <c r="M547" s="100"/>
      <c r="N547" s="100"/>
      <c r="O547" s="100"/>
      <c r="P547" s="104"/>
      <c r="Q547" s="100"/>
      <c r="R547" s="100"/>
      <c r="S547" s="100"/>
      <c r="T547" s="100"/>
      <c r="U547" s="100"/>
      <c r="V547" s="100"/>
      <c r="W547" s="100"/>
      <c r="X547" s="100"/>
      <c r="Y547" s="100"/>
      <c r="Z547" s="100"/>
      <c r="AA547" s="569"/>
    </row>
    <row r="548" spans="1:27" x14ac:dyDescent="0.3">
      <c r="A548" s="99"/>
      <c r="B548" s="100"/>
      <c r="C548" s="101"/>
      <c r="D548" s="100"/>
      <c r="E548" s="100"/>
      <c r="F548" s="100"/>
      <c r="G548" s="100"/>
      <c r="H548" s="100"/>
      <c r="I548" s="99"/>
      <c r="J548" s="100"/>
      <c r="K548" s="100"/>
      <c r="L548" s="100"/>
      <c r="M548" s="100"/>
      <c r="N548" s="100"/>
      <c r="O548" s="100"/>
      <c r="P548" s="104"/>
      <c r="Q548" s="100"/>
      <c r="R548" s="100"/>
      <c r="S548" s="100"/>
      <c r="T548" s="100"/>
      <c r="U548" s="100"/>
      <c r="V548" s="100"/>
      <c r="W548" s="100"/>
      <c r="X548" s="100"/>
      <c r="Y548" s="100"/>
      <c r="Z548" s="100"/>
      <c r="AA548" s="569"/>
    </row>
    <row r="549" spans="1:27" x14ac:dyDescent="0.3">
      <c r="A549" s="99"/>
      <c r="B549" s="100"/>
      <c r="C549" s="101"/>
      <c r="D549" s="100"/>
      <c r="E549" s="100"/>
      <c r="F549" s="100"/>
      <c r="G549" s="100"/>
      <c r="H549" s="100"/>
      <c r="I549" s="99"/>
      <c r="J549" s="100"/>
      <c r="K549" s="100"/>
      <c r="L549" s="100"/>
      <c r="M549" s="100"/>
      <c r="N549" s="100"/>
      <c r="O549" s="100"/>
      <c r="P549" s="104"/>
      <c r="Q549" s="100"/>
      <c r="R549" s="100"/>
      <c r="S549" s="100"/>
      <c r="T549" s="100"/>
      <c r="U549" s="100"/>
      <c r="V549" s="100"/>
      <c r="W549" s="100"/>
      <c r="X549" s="100"/>
      <c r="Y549" s="100"/>
      <c r="Z549" s="100"/>
      <c r="AA549" s="569"/>
    </row>
  </sheetData>
  <mergeCells count="62">
    <mergeCell ref="C20:C21"/>
    <mergeCell ref="B20:B21"/>
    <mergeCell ref="D20:D21"/>
    <mergeCell ref="E20:E21"/>
    <mergeCell ref="F20:F21"/>
    <mergeCell ref="H31:H34"/>
    <mergeCell ref="I31:I34"/>
    <mergeCell ref="L31:L34"/>
    <mergeCell ref="H29:H30"/>
    <mergeCell ref="I29:I30"/>
    <mergeCell ref="L29:L30"/>
    <mergeCell ref="B29:B30"/>
    <mergeCell ref="C29:C30"/>
    <mergeCell ref="D29:D30"/>
    <mergeCell ref="B31:B34"/>
    <mergeCell ref="C31:C34"/>
    <mergeCell ref="D31:D34"/>
    <mergeCell ref="E31:E34"/>
    <mergeCell ref="F31:F34"/>
    <mergeCell ref="E29:E30"/>
    <mergeCell ref="F29:F30"/>
    <mergeCell ref="G29:G30"/>
    <mergeCell ref="G31:G34"/>
    <mergeCell ref="R6:R11"/>
    <mergeCell ref="S6:S11"/>
    <mergeCell ref="E12:E13"/>
    <mergeCell ref="F12:F13"/>
    <mergeCell ref="H12:H13"/>
    <mergeCell ref="H6:H11"/>
    <mergeCell ref="G12:G13"/>
    <mergeCell ref="L17:L19"/>
    <mergeCell ref="G20:G21"/>
    <mergeCell ref="H20:H21"/>
    <mergeCell ref="C26:C27"/>
    <mergeCell ref="D26:D27"/>
    <mergeCell ref="E26:E27"/>
    <mergeCell ref="F26:F27"/>
    <mergeCell ref="G26:G27"/>
    <mergeCell ref="C17:C19"/>
    <mergeCell ref="I17:I19"/>
    <mergeCell ref="D17:D19"/>
    <mergeCell ref="E17:E19"/>
    <mergeCell ref="F17:F19"/>
    <mergeCell ref="G17:G19"/>
    <mergeCell ref="H17:H19"/>
    <mergeCell ref="H26:H27"/>
    <mergeCell ref="B26:B27"/>
    <mergeCell ref="T6:T11"/>
    <mergeCell ref="U6:U11"/>
    <mergeCell ref="B12:B13"/>
    <mergeCell ref="C12:C13"/>
    <mergeCell ref="Q6:Q11"/>
    <mergeCell ref="B6:B11"/>
    <mergeCell ref="C6:C11"/>
    <mergeCell ref="D6:D11"/>
    <mergeCell ref="M6:M11"/>
    <mergeCell ref="P6:P11"/>
    <mergeCell ref="D12:D13"/>
    <mergeCell ref="E6:E11"/>
    <mergeCell ref="F6:F11"/>
    <mergeCell ref="G6:G11"/>
    <mergeCell ref="B17:B19"/>
  </mergeCells>
  <phoneticPr fontId="12" type="noConversion"/>
  <conditionalFormatting sqref="M12 M14:M16 M22:M25">
    <cfRule type="cellIs" dxfId="828" priority="95" operator="equal">
      <formula>#REF!</formula>
    </cfRule>
    <cfRule type="cellIs" dxfId="827" priority="96" operator="equal">
      <formula>#REF!</formula>
    </cfRule>
    <cfRule type="cellIs" dxfId="826" priority="97" operator="equal">
      <formula>#REF!</formula>
    </cfRule>
  </conditionalFormatting>
  <conditionalFormatting sqref="E12:F12 E3:H5 E14:H16 E35:H1048576 E20:H20 E24:H26">
    <cfRule type="cellIs" dxfId="825" priority="91" operator="equal">
      <formula>"No"</formula>
    </cfRule>
  </conditionalFormatting>
  <conditionalFormatting sqref="M12 M14:M16 M28 M22:M25">
    <cfRule type="cellIs" dxfId="824" priority="89" operator="equal">
      <formula>"Pass"</formula>
    </cfRule>
    <cfRule type="cellIs" dxfId="823" priority="90" operator="equal">
      <formula>"Fail"</formula>
    </cfRule>
  </conditionalFormatting>
  <conditionalFormatting sqref="M6">
    <cfRule type="cellIs" dxfId="822" priority="80" operator="equal">
      <formula>#REF!</formula>
    </cfRule>
    <cfRule type="cellIs" dxfId="821" priority="81" operator="equal">
      <formula>#REF!</formula>
    </cfRule>
    <cfRule type="cellIs" dxfId="820" priority="82" operator="equal">
      <formula>#REF!</formula>
    </cfRule>
  </conditionalFormatting>
  <conditionalFormatting sqref="M6">
    <cfRule type="cellIs" dxfId="819" priority="77" operator="equal">
      <formula>"Pass"</formula>
    </cfRule>
    <cfRule type="cellIs" dxfId="818" priority="78" operator="equal">
      <formula>"Fail"</formula>
    </cfRule>
  </conditionalFormatting>
  <conditionalFormatting sqref="M17:M21">
    <cfRule type="cellIs" dxfId="817" priority="74" operator="equal">
      <formula>#REF!</formula>
    </cfRule>
    <cfRule type="cellIs" dxfId="816" priority="75" operator="equal">
      <formula>#REF!</formula>
    </cfRule>
    <cfRule type="cellIs" dxfId="815" priority="76" operator="equal">
      <formula>#REF!</formula>
    </cfRule>
  </conditionalFormatting>
  <conditionalFormatting sqref="E17:H17">
    <cfRule type="cellIs" dxfId="814" priority="73" operator="equal">
      <formula>"No"</formula>
    </cfRule>
  </conditionalFormatting>
  <conditionalFormatting sqref="M17:M21">
    <cfRule type="cellIs" dxfId="813" priority="71" operator="equal">
      <formula>"Pass"</formula>
    </cfRule>
    <cfRule type="cellIs" dxfId="812" priority="72" operator="equal">
      <formula>"Fail"</formula>
    </cfRule>
  </conditionalFormatting>
  <conditionalFormatting sqref="E6:H6">
    <cfRule type="cellIs" dxfId="811" priority="68" operator="equal">
      <formula>"No"</formula>
    </cfRule>
  </conditionalFormatting>
  <conditionalFormatting sqref="M13 M28">
    <cfRule type="cellIs" dxfId="810" priority="65" operator="equal">
      <formula>#REF!</formula>
    </cfRule>
    <cfRule type="cellIs" dxfId="809" priority="66" operator="equal">
      <formula>#REF!</formula>
    </cfRule>
    <cfRule type="cellIs" dxfId="808" priority="67" operator="equal">
      <formula>#REF!</formula>
    </cfRule>
  </conditionalFormatting>
  <conditionalFormatting sqref="M13">
    <cfRule type="cellIs" dxfId="807" priority="62" operator="equal">
      <formula>"Pass"</formula>
    </cfRule>
    <cfRule type="cellIs" dxfId="806" priority="63" operator="equal">
      <formula>"Fail"</formula>
    </cfRule>
  </conditionalFormatting>
  <conditionalFormatting sqref="M26:M27">
    <cfRule type="cellIs" dxfId="805" priority="59" operator="equal">
      <formula>#REF!</formula>
    </cfRule>
    <cfRule type="cellIs" dxfId="804" priority="60" operator="equal">
      <formula>#REF!</formula>
    </cfRule>
    <cfRule type="cellIs" dxfId="803" priority="61" operator="equal">
      <formula>#REF!</formula>
    </cfRule>
  </conditionalFormatting>
  <conditionalFormatting sqref="M26:M27">
    <cfRule type="cellIs" dxfId="802" priority="57" operator="equal">
      <formula>"Pass"</formula>
    </cfRule>
    <cfRule type="cellIs" dxfId="801" priority="58" operator="equal">
      <formula>"Fail"</formula>
    </cfRule>
  </conditionalFormatting>
  <conditionalFormatting sqref="G12:H12">
    <cfRule type="cellIs" dxfId="800" priority="43" operator="equal">
      <formula>"No"</formula>
    </cfRule>
  </conditionalFormatting>
  <conditionalFormatting sqref="G28:H28">
    <cfRule type="cellIs" dxfId="799" priority="31" operator="equal">
      <formula>"No"</formula>
    </cfRule>
  </conditionalFormatting>
  <conditionalFormatting sqref="E29:H29">
    <cfRule type="cellIs" dxfId="798" priority="20" operator="equal">
      <formula>"No"</formula>
    </cfRule>
  </conditionalFormatting>
  <conditionalFormatting sqref="M29:M30">
    <cfRule type="cellIs" dxfId="797" priority="17" operator="equal">
      <formula>#REF!</formula>
    </cfRule>
    <cfRule type="cellIs" dxfId="796" priority="18" operator="equal">
      <formula>#REF!</formula>
    </cfRule>
    <cfRule type="cellIs" dxfId="795" priority="19" operator="equal">
      <formula>#REF!</formula>
    </cfRule>
  </conditionalFormatting>
  <conditionalFormatting sqref="M29:M30">
    <cfRule type="cellIs" dxfId="794" priority="15" operator="equal">
      <formula>"Pass"</formula>
    </cfRule>
    <cfRule type="cellIs" dxfId="793" priority="16" operator="equal">
      <formula>"Fail"</formula>
    </cfRule>
  </conditionalFormatting>
  <conditionalFormatting sqref="E31:H33">
    <cfRule type="cellIs" dxfId="792" priority="14" operator="equal">
      <formula>"No"</formula>
    </cfRule>
  </conditionalFormatting>
  <conditionalFormatting sqref="M31:M34">
    <cfRule type="cellIs" dxfId="791" priority="11" operator="equal">
      <formula>#REF!</formula>
    </cfRule>
    <cfRule type="cellIs" dxfId="790" priority="12" operator="equal">
      <formula>#REF!</formula>
    </cfRule>
    <cfRule type="cellIs" dxfId="789" priority="13" operator="equal">
      <formula>#REF!</formula>
    </cfRule>
  </conditionalFormatting>
  <conditionalFormatting sqref="M31:M34">
    <cfRule type="cellIs" dxfId="788" priority="9" operator="equal">
      <formula>"Pass"</formula>
    </cfRule>
    <cfRule type="cellIs" dxfId="787" priority="10" operator="equal">
      <formula>"Fail"</formula>
    </cfRule>
  </conditionalFormatting>
  <conditionalFormatting sqref="E23:H23">
    <cfRule type="cellIs" dxfId="786" priority="8" operator="equal">
      <formula>"No"</formula>
    </cfRule>
  </conditionalFormatting>
  <conditionalFormatting sqref="E22:H22">
    <cfRule type="cellIs" dxfId="785" priority="7" operator="equal">
      <formula>"No"</formula>
    </cfRule>
  </conditionalFormatting>
  <conditionalFormatting sqref="M7">
    <cfRule type="cellIs" dxfId="784" priority="4" operator="equal">
      <formula>#REF!</formula>
    </cfRule>
    <cfRule type="cellIs" dxfId="783" priority="5" operator="equal">
      <formula>#REF!</formula>
    </cfRule>
    <cfRule type="cellIs" dxfId="782" priority="6" operator="equal">
      <formula>#REF!</formula>
    </cfRule>
  </conditionalFormatting>
  <conditionalFormatting sqref="M7">
    <cfRule type="cellIs" dxfId="781" priority="2" operator="equal">
      <formula>"Pass"</formula>
    </cfRule>
    <cfRule type="cellIs" dxfId="780" priority="3" operator="equal">
      <formula>"Fail"</formula>
    </cfRule>
  </conditionalFormatting>
  <conditionalFormatting sqref="E7:H7">
    <cfRule type="cellIs" dxfId="779" priority="1" operator="equal">
      <formula>"No"</formula>
    </cfRule>
  </conditionalFormatting>
  <dataValidations count="1">
    <dataValidation type="list" allowBlank="1" showInputMessage="1" showErrorMessage="1" sqref="M12:M34 M6:M7" xr:uid="{2A3825EE-CD41-4F05-BAFA-5CD0E1F97D27}">
      <formula1>$M$38:$M$41</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3E5D-1F0C-43E0-93E5-C8210CE6874A}">
  <sheetPr>
    <pageSetUpPr fitToPage="1"/>
  </sheetPr>
  <dimension ref="A1:BR198"/>
  <sheetViews>
    <sheetView zoomScale="80" zoomScaleNormal="80" workbookViewId="0">
      <pane ySplit="4" topLeftCell="A5" activePane="bottomLeft" state="frozen"/>
      <selection pane="bottomLeft" activeCell="C11" sqref="C11"/>
    </sheetView>
  </sheetViews>
  <sheetFormatPr defaultColWidth="9.109375" defaultRowHeight="14.4" outlineLevelRow="1" x14ac:dyDescent="0.3"/>
  <cols>
    <col min="1" max="1" width="19.109375" style="19" customWidth="1"/>
    <col min="2" max="2" width="15.6640625" style="5" customWidth="1"/>
    <col min="3" max="3" width="62" style="18" customWidth="1"/>
    <col min="4" max="4" width="13.33203125" style="5" customWidth="1"/>
    <col min="5" max="5" width="10.5546875" style="5" customWidth="1"/>
    <col min="6" max="8" width="10" style="5" customWidth="1"/>
    <col min="9" max="9" width="41.6640625" style="19" customWidth="1"/>
    <col min="10" max="10" width="52.44140625" style="5" customWidth="1"/>
    <col min="11" max="11" width="47.6640625" style="5" customWidth="1"/>
    <col min="12" max="12" width="44.6640625" style="5" customWidth="1"/>
    <col min="13" max="13" width="20.33203125" style="5" customWidth="1"/>
    <col min="14" max="14" width="70.6640625" style="5" customWidth="1"/>
    <col min="15" max="15" width="47.5546875" style="5" customWidth="1"/>
    <col min="16" max="16" width="7.6640625" style="24" hidden="1" customWidth="1"/>
    <col min="17" max="17" width="20.5546875" style="5" hidden="1" customWidth="1"/>
    <col min="18" max="19" width="9.109375" style="5" hidden="1" customWidth="1"/>
    <col min="20" max="20" width="13" style="5" hidden="1" customWidth="1"/>
    <col min="21" max="21" width="11.33203125" style="5" hidden="1" customWidth="1"/>
    <col min="22" max="26" width="9.109375" style="5"/>
    <col min="27" max="27" width="14.6640625" style="568" customWidth="1"/>
    <col min="28" max="16384" width="9.109375" style="5"/>
  </cols>
  <sheetData>
    <row r="1" spans="1:69" x14ac:dyDescent="0.3">
      <c r="A1" s="39"/>
      <c r="B1" s="31"/>
      <c r="C1" s="38" t="s">
        <v>30</v>
      </c>
      <c r="D1" s="37"/>
      <c r="E1" s="1"/>
      <c r="F1" s="1"/>
      <c r="G1" s="1"/>
      <c r="H1" s="1"/>
      <c r="I1" s="37"/>
      <c r="J1" s="1"/>
      <c r="K1" s="1"/>
      <c r="L1" s="1"/>
      <c r="M1" s="2"/>
      <c r="N1" s="3"/>
      <c r="O1" s="3"/>
      <c r="P1" s="4"/>
      <c r="Q1" s="100"/>
      <c r="R1" s="100"/>
      <c r="S1" s="100"/>
      <c r="T1" s="100"/>
      <c r="U1" s="100"/>
      <c r="V1" s="100"/>
      <c r="W1" s="100"/>
      <c r="X1" s="100"/>
      <c r="Y1" s="100"/>
      <c r="Z1" s="181"/>
      <c r="AA1" s="570"/>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row>
    <row r="2" spans="1:69" ht="13.35" hidden="1" customHeight="1" outlineLevel="1" x14ac:dyDescent="0.3">
      <c r="A2" s="1"/>
      <c r="B2" s="1"/>
      <c r="C2" s="1"/>
      <c r="D2" s="1"/>
      <c r="E2" s="1"/>
      <c r="F2" s="1"/>
      <c r="G2" s="1"/>
      <c r="H2" s="1"/>
      <c r="I2" s="1"/>
      <c r="J2" s="1"/>
      <c r="K2" s="1"/>
      <c r="L2" s="1"/>
      <c r="M2" s="1"/>
      <c r="N2" s="1"/>
      <c r="O2" s="1"/>
      <c r="P2" s="4"/>
      <c r="Q2" s="100"/>
      <c r="R2" s="100"/>
      <c r="S2" s="100"/>
      <c r="T2" s="100"/>
      <c r="U2" s="100"/>
      <c r="V2" s="100"/>
      <c r="W2" s="100"/>
      <c r="X2" s="100"/>
      <c r="Y2" s="100"/>
      <c r="Z2" s="181"/>
      <c r="AA2" s="570"/>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row>
    <row r="3" spans="1:69" ht="14.25" hidden="1" customHeight="1" outlineLevel="1" x14ac:dyDescent="0.3">
      <c r="A3" s="8"/>
      <c r="B3" s="6"/>
      <c r="C3" s="7"/>
      <c r="D3" s="8"/>
      <c r="E3" s="8"/>
      <c r="F3" s="8"/>
      <c r="G3" s="8"/>
      <c r="H3" s="8"/>
      <c r="I3" s="8"/>
      <c r="J3" s="8"/>
      <c r="K3" s="8"/>
      <c r="L3" s="8"/>
      <c r="M3" s="9"/>
      <c r="N3" s="10"/>
      <c r="O3" s="10"/>
      <c r="P3" s="4"/>
      <c r="Q3" s="100"/>
      <c r="R3" s="100"/>
      <c r="S3" s="100"/>
      <c r="T3" s="100"/>
      <c r="U3" s="100"/>
      <c r="V3" s="100"/>
      <c r="W3" s="100"/>
      <c r="X3" s="100"/>
      <c r="Y3" s="100"/>
      <c r="Z3" s="181"/>
      <c r="AA3" s="570"/>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row>
    <row r="4" spans="1:69" ht="54.6" collapsed="1" x14ac:dyDescent="0.3">
      <c r="A4" s="189" t="s">
        <v>338</v>
      </c>
      <c r="B4" s="40" t="s">
        <v>165</v>
      </c>
      <c r="C4" s="33" t="s">
        <v>2</v>
      </c>
      <c r="D4" s="34" t="s">
        <v>1400</v>
      </c>
      <c r="E4" s="34" t="s">
        <v>698</v>
      </c>
      <c r="F4" s="34" t="s">
        <v>699</v>
      </c>
      <c r="G4" s="34" t="s">
        <v>1019</v>
      </c>
      <c r="H4" s="34" t="s">
        <v>1020</v>
      </c>
      <c r="I4" s="35" t="s">
        <v>19</v>
      </c>
      <c r="J4" s="36" t="s">
        <v>392</v>
      </c>
      <c r="K4" s="36" t="s">
        <v>3</v>
      </c>
      <c r="L4" s="36" t="s">
        <v>18</v>
      </c>
      <c r="M4" s="32" t="s">
        <v>4</v>
      </c>
      <c r="N4" s="32" t="s">
        <v>500</v>
      </c>
      <c r="O4" s="32" t="s">
        <v>5</v>
      </c>
      <c r="P4" s="11" t="s">
        <v>6</v>
      </c>
      <c r="Q4" s="130" t="s">
        <v>516</v>
      </c>
      <c r="R4" s="245" t="s">
        <v>16</v>
      </c>
      <c r="S4" s="245" t="s">
        <v>17</v>
      </c>
      <c r="T4" s="372" t="s">
        <v>1025</v>
      </c>
      <c r="U4" s="372" t="s">
        <v>1024</v>
      </c>
      <c r="V4" s="100"/>
      <c r="W4" s="100"/>
      <c r="X4" s="100"/>
      <c r="Y4" s="100"/>
      <c r="Z4" s="181"/>
      <c r="AA4" s="570" t="s">
        <v>1473</v>
      </c>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row>
    <row r="5" spans="1:69" ht="13.8" x14ac:dyDescent="0.3">
      <c r="A5" s="12" t="s">
        <v>27</v>
      </c>
      <c r="B5" s="12"/>
      <c r="C5" s="13"/>
      <c r="D5" s="14"/>
      <c r="E5" s="14"/>
      <c r="F5" s="14"/>
      <c r="G5" s="14"/>
      <c r="H5" s="14"/>
      <c r="I5" s="14"/>
      <c r="J5" s="14"/>
      <c r="K5" s="14"/>
      <c r="L5" s="14"/>
      <c r="M5" s="14"/>
      <c r="N5" s="14"/>
      <c r="O5" s="14"/>
      <c r="P5" s="15"/>
      <c r="Q5" s="131"/>
      <c r="R5" s="131"/>
      <c r="S5" s="131"/>
      <c r="T5" s="131"/>
      <c r="U5" s="131"/>
      <c r="V5" s="100"/>
      <c r="W5" s="100"/>
      <c r="X5" s="100"/>
      <c r="Y5" s="100"/>
      <c r="Z5" s="181"/>
      <c r="AA5" s="570"/>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row>
    <row r="6" spans="1:69" ht="162" customHeight="1" x14ac:dyDescent="0.3">
      <c r="A6" s="96" t="s">
        <v>53</v>
      </c>
      <c r="B6" s="264" t="s">
        <v>721</v>
      </c>
      <c r="C6" s="265" t="s">
        <v>1601</v>
      </c>
      <c r="D6" s="211" t="s">
        <v>7</v>
      </c>
      <c r="E6" s="212" t="s">
        <v>15</v>
      </c>
      <c r="F6" s="212" t="s">
        <v>15</v>
      </c>
      <c r="G6" s="367" t="s">
        <v>15</v>
      </c>
      <c r="H6" s="367" t="s">
        <v>15</v>
      </c>
      <c r="I6" s="265" t="s">
        <v>730</v>
      </c>
      <c r="J6" s="266" t="s">
        <v>1670</v>
      </c>
      <c r="K6" s="266" t="s">
        <v>733</v>
      </c>
      <c r="L6" s="266" t="s">
        <v>731</v>
      </c>
      <c r="M6" s="46" t="s">
        <v>8</v>
      </c>
      <c r="N6" s="17"/>
      <c r="O6" s="17"/>
      <c r="P6" s="133">
        <f t="shared" ref="P6" si="0">IF(M6="","0",IF(M6="Pass",1,IF(M6="Fail",0,IF(M6="TBD",0,IF(M6="N/A (Please provide reason)",1)))))</f>
        <v>0</v>
      </c>
      <c r="Q6" s="132">
        <f t="shared" ref="Q6" si="1">IF(AND(D6="M",M6="N/A (Please provide reason)"),1,0)</f>
        <v>0</v>
      </c>
      <c r="R6" s="424">
        <f t="shared" ref="R6:S9" si="2">IF(E6 = "YES",1,0)</f>
        <v>1</v>
      </c>
      <c r="S6" s="246">
        <f t="shared" si="2"/>
        <v>1</v>
      </c>
      <c r="T6" s="407">
        <f t="shared" ref="T6" si="3">IF(G6 = "YES",1,0)</f>
        <v>1</v>
      </c>
      <c r="U6" s="407">
        <f t="shared" ref="U6" si="4">IF(H6 = "YES",1,0)</f>
        <v>1</v>
      </c>
      <c r="V6" s="100"/>
      <c r="W6" s="100"/>
      <c r="X6" s="100"/>
      <c r="Y6" s="100"/>
      <c r="Z6" s="181"/>
      <c r="AA6" s="570" t="s">
        <v>1471</v>
      </c>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row>
    <row r="7" spans="1:69" ht="142.5" customHeight="1" x14ac:dyDescent="0.3">
      <c r="A7" s="96" t="s">
        <v>56</v>
      </c>
      <c r="B7" s="58" t="s">
        <v>52</v>
      </c>
      <c r="C7" s="621" t="s">
        <v>1684</v>
      </c>
      <c r="D7" s="123" t="s">
        <v>7</v>
      </c>
      <c r="E7" s="44" t="s">
        <v>15</v>
      </c>
      <c r="F7" s="207" t="s">
        <v>15</v>
      </c>
      <c r="G7" s="367" t="s">
        <v>15</v>
      </c>
      <c r="H7" s="367" t="s">
        <v>15</v>
      </c>
      <c r="I7" s="45" t="s">
        <v>1669</v>
      </c>
      <c r="J7" s="625" t="s">
        <v>1594</v>
      </c>
      <c r="K7" s="47" t="s">
        <v>1595</v>
      </c>
      <c r="L7" s="47" t="s">
        <v>568</v>
      </c>
      <c r="M7" s="46" t="s">
        <v>8</v>
      </c>
      <c r="N7" s="599"/>
      <c r="O7" s="17"/>
      <c r="P7" s="133">
        <f t="shared" ref="P7" si="5">IF(M7="","0",IF(M7="Pass",1,IF(M7="Fail",0,IF(M7="TBD",0,IF(M7="N/A (Please provide reason)",1)))))</f>
        <v>0</v>
      </c>
      <c r="Q7" s="132">
        <f t="shared" ref="Q7" si="6">IF(AND(D7="M",M7="N/A (Please provide reason)"),1,0)</f>
        <v>0</v>
      </c>
      <c r="R7" s="424">
        <f t="shared" si="2"/>
        <v>1</v>
      </c>
      <c r="S7" s="246">
        <f t="shared" si="2"/>
        <v>1</v>
      </c>
      <c r="T7" s="407">
        <f t="shared" ref="T7:T9" si="7">IF(G7 = "YES",1,0)</f>
        <v>1</v>
      </c>
      <c r="U7" s="407">
        <f t="shared" ref="U7:U9" si="8">IF(H7 = "YES",1,0)</f>
        <v>1</v>
      </c>
      <c r="V7" s="100"/>
      <c r="W7" s="100"/>
      <c r="X7" s="100"/>
      <c r="Y7" s="100"/>
      <c r="Z7" s="181"/>
      <c r="AA7" s="570" t="s">
        <v>1471</v>
      </c>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row>
    <row r="8" spans="1:69" ht="284.25" customHeight="1" x14ac:dyDescent="0.3">
      <c r="A8" s="96" t="s">
        <v>59</v>
      </c>
      <c r="B8" s="243" t="s">
        <v>55</v>
      </c>
      <c r="C8" s="316" t="s">
        <v>1685</v>
      </c>
      <c r="D8" s="123" t="s">
        <v>7</v>
      </c>
      <c r="E8" s="92" t="s">
        <v>15</v>
      </c>
      <c r="F8" s="207" t="s">
        <v>15</v>
      </c>
      <c r="G8" s="364" t="s">
        <v>15</v>
      </c>
      <c r="H8" s="364" t="s">
        <v>15</v>
      </c>
      <c r="I8" s="91" t="s">
        <v>517</v>
      </c>
      <c r="J8" s="91" t="s">
        <v>569</v>
      </c>
      <c r="K8" s="91" t="s">
        <v>660</v>
      </c>
      <c r="L8" s="91" t="s">
        <v>567</v>
      </c>
      <c r="M8" s="89" t="s">
        <v>8</v>
      </c>
      <c r="N8" s="90"/>
      <c r="O8" s="90"/>
      <c r="P8" s="133">
        <f t="shared" ref="P8:P9" si="9">IF(M8="","0",IF(M8="Pass",1,IF(M8="Fail",0,IF(M8="TBD",0,IF(M8="N/A (Please provide reason)",1)))))</f>
        <v>0</v>
      </c>
      <c r="Q8" s="132">
        <f t="shared" ref="Q8:Q9" si="10">IF(AND(D8="M",M8="N/A (Please provide reason)"),1,0)</f>
        <v>0</v>
      </c>
      <c r="R8" s="424">
        <f t="shared" si="2"/>
        <v>1</v>
      </c>
      <c r="S8" s="246">
        <f t="shared" si="2"/>
        <v>1</v>
      </c>
      <c r="T8" s="407">
        <f t="shared" si="7"/>
        <v>1</v>
      </c>
      <c r="U8" s="407">
        <f t="shared" si="8"/>
        <v>1</v>
      </c>
      <c r="V8" s="100"/>
      <c r="W8" s="100"/>
      <c r="X8" s="100"/>
      <c r="Y8" s="100"/>
      <c r="Z8" s="181"/>
      <c r="AA8" s="570" t="s">
        <v>1471</v>
      </c>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row>
    <row r="9" spans="1:69" ht="129" customHeight="1" x14ac:dyDescent="0.3">
      <c r="A9" s="96" t="s">
        <v>661</v>
      </c>
      <c r="B9" s="735" t="s">
        <v>58</v>
      </c>
      <c r="C9" s="755" t="s">
        <v>1686</v>
      </c>
      <c r="D9" s="745" t="s">
        <v>7</v>
      </c>
      <c r="E9" s="758" t="s">
        <v>15</v>
      </c>
      <c r="F9" s="758" t="s">
        <v>15</v>
      </c>
      <c r="G9" s="758" t="s">
        <v>15</v>
      </c>
      <c r="H9" s="758" t="s">
        <v>15</v>
      </c>
      <c r="I9" s="755" t="s">
        <v>518</v>
      </c>
      <c r="J9" s="47" t="s">
        <v>706</v>
      </c>
      <c r="K9" s="47" t="s">
        <v>707</v>
      </c>
      <c r="L9" s="47" t="s">
        <v>566</v>
      </c>
      <c r="M9" s="46" t="s">
        <v>8</v>
      </c>
      <c r="N9" s="17"/>
      <c r="O9" s="17"/>
      <c r="P9" s="133">
        <f t="shared" si="9"/>
        <v>0</v>
      </c>
      <c r="Q9" s="132">
        <f t="shared" si="10"/>
        <v>0</v>
      </c>
      <c r="R9" s="424">
        <f t="shared" si="2"/>
        <v>1</v>
      </c>
      <c r="S9" s="246">
        <f t="shared" si="2"/>
        <v>1</v>
      </c>
      <c r="T9" s="407">
        <f t="shared" si="7"/>
        <v>1</v>
      </c>
      <c r="U9" s="407">
        <f t="shared" si="8"/>
        <v>1</v>
      </c>
      <c r="V9" s="100"/>
      <c r="W9" s="100"/>
      <c r="X9" s="100"/>
      <c r="Y9" s="100"/>
      <c r="Z9" s="181"/>
      <c r="AA9" s="570" t="s">
        <v>1471</v>
      </c>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row>
    <row r="10" spans="1:69" ht="157.5" customHeight="1" x14ac:dyDescent="0.3">
      <c r="A10" s="96" t="s">
        <v>662</v>
      </c>
      <c r="B10" s="736"/>
      <c r="C10" s="757"/>
      <c r="D10" s="747"/>
      <c r="E10" s="759"/>
      <c r="F10" s="759"/>
      <c r="G10" s="759"/>
      <c r="H10" s="759"/>
      <c r="I10" s="757"/>
      <c r="J10" s="47" t="s">
        <v>708</v>
      </c>
      <c r="K10" s="47" t="s">
        <v>707</v>
      </c>
      <c r="L10" s="47" t="s">
        <v>566</v>
      </c>
      <c r="M10" s="46" t="s">
        <v>8</v>
      </c>
      <c r="N10" s="17"/>
      <c r="O10" s="17"/>
      <c r="P10" s="133">
        <f t="shared" ref="P10" si="11">IF(M10="","0",IF(M10="Pass",1,IF(M10="Fail",0,IF(M10="TBD",0,IF(M10="N/A (Please provide reason)",1)))))</f>
        <v>0</v>
      </c>
      <c r="Q10" s="132">
        <f>IF(AND(D9="M",M10="N/A (Please provide reason)"),1,0)</f>
        <v>0</v>
      </c>
      <c r="R10" s="424">
        <f>IF(E9 = "YES",1,0)</f>
        <v>1</v>
      </c>
      <c r="S10" s="246">
        <f>IF(F9 = "YES",1,0)</f>
        <v>1</v>
      </c>
      <c r="T10" s="407">
        <f t="shared" ref="T10:U10" si="12">IF(G9 = "YES",1,0)</f>
        <v>1</v>
      </c>
      <c r="U10" s="407">
        <f t="shared" si="12"/>
        <v>1</v>
      </c>
      <c r="V10" s="100"/>
      <c r="W10" s="100"/>
      <c r="X10" s="100"/>
      <c r="Y10" s="100"/>
      <c r="Z10" s="181"/>
      <c r="AA10" s="570" t="s">
        <v>1471</v>
      </c>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row>
    <row r="11" spans="1:69" ht="142.5" customHeight="1" x14ac:dyDescent="0.3">
      <c r="A11" s="314" t="s">
        <v>953</v>
      </c>
      <c r="B11" s="505" t="s">
        <v>876</v>
      </c>
      <c r="C11" s="412" t="s">
        <v>1637</v>
      </c>
      <c r="D11" s="288" t="s">
        <v>722</v>
      </c>
      <c r="E11" s="389" t="s">
        <v>15</v>
      </c>
      <c r="F11" s="389" t="s">
        <v>21</v>
      </c>
      <c r="G11" s="389" t="s">
        <v>15</v>
      </c>
      <c r="H11" s="389" t="s">
        <v>21</v>
      </c>
      <c r="I11" s="408" t="s">
        <v>906</v>
      </c>
      <c r="J11" s="413" t="s">
        <v>1302</v>
      </c>
      <c r="K11" s="47" t="s">
        <v>907</v>
      </c>
      <c r="L11" s="47" t="s">
        <v>904</v>
      </c>
      <c r="M11" s="46" t="s">
        <v>8</v>
      </c>
      <c r="N11" s="199"/>
      <c r="O11" s="200"/>
      <c r="P11" s="410">
        <f t="shared" ref="P11" si="13">IF(M11="","0",IF(M11="Pass",1,IF(M11="Fail",0,IF(M11="TBD",0,IF(M11="N/A (Please provide reason)",1)))))</f>
        <v>0</v>
      </c>
      <c r="Q11" s="409">
        <f>IF(AND(D11="M",M11="N/A (Please provide reason)"),1,0)</f>
        <v>0</v>
      </c>
      <c r="R11" s="424">
        <f>IF(E11 = "YES",1,0)</f>
        <v>1</v>
      </c>
      <c r="S11" s="424">
        <f t="shared" ref="S11:U11" si="14">IF(F11 = "YES",1,0)</f>
        <v>0</v>
      </c>
      <c r="T11" s="424">
        <f t="shared" si="14"/>
        <v>1</v>
      </c>
      <c r="U11" s="424">
        <f t="shared" si="14"/>
        <v>0</v>
      </c>
      <c r="V11" s="100"/>
      <c r="W11" s="100"/>
      <c r="X11" s="100"/>
      <c r="Y11" s="100"/>
      <c r="Z11" s="181"/>
      <c r="AA11" s="570" t="s">
        <v>1472</v>
      </c>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row>
    <row r="12" spans="1:69" ht="13.8" x14ac:dyDescent="0.3">
      <c r="A12" s="12" t="s">
        <v>26</v>
      </c>
      <c r="B12" s="12"/>
      <c r="C12" s="14"/>
      <c r="D12" s="14"/>
      <c r="E12" s="14"/>
      <c r="F12" s="14"/>
      <c r="G12" s="14"/>
      <c r="H12" s="14"/>
      <c r="I12" s="14"/>
      <c r="J12" s="14"/>
      <c r="K12" s="14"/>
      <c r="L12" s="14"/>
      <c r="M12" s="15"/>
      <c r="N12" s="16"/>
      <c r="O12" s="16"/>
      <c r="P12" s="15"/>
      <c r="Q12" s="15"/>
      <c r="R12" s="15"/>
      <c r="S12" s="15"/>
      <c r="T12" s="15"/>
      <c r="U12" s="15"/>
      <c r="V12" s="100"/>
      <c r="W12" s="100"/>
      <c r="X12" s="100"/>
      <c r="Y12" s="100"/>
      <c r="Z12" s="181"/>
      <c r="AA12" s="570"/>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row>
    <row r="13" spans="1:69" ht="13.8" x14ac:dyDescent="0.3">
      <c r="A13" s="112"/>
      <c r="B13" s="112"/>
      <c r="C13" s="113"/>
      <c r="D13" s="113"/>
      <c r="E13" s="113"/>
      <c r="F13" s="113"/>
      <c r="G13" s="113"/>
      <c r="H13" s="113"/>
      <c r="I13" s="113"/>
      <c r="J13" s="113"/>
      <c r="K13" s="113"/>
      <c r="L13" s="113"/>
      <c r="M13" s="115"/>
      <c r="N13" s="114"/>
      <c r="O13" s="114"/>
      <c r="P13" s="115"/>
      <c r="Q13" s="100"/>
      <c r="R13" s="100"/>
      <c r="S13" s="100"/>
      <c r="T13" s="100"/>
      <c r="U13" s="100"/>
      <c r="V13" s="100"/>
      <c r="W13" s="100"/>
      <c r="X13" s="100"/>
      <c r="Y13" s="100"/>
      <c r="Z13" s="181"/>
      <c r="AA13" s="570"/>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row>
    <row r="14" spans="1:69" ht="13.8" x14ac:dyDescent="0.3">
      <c r="A14" s="102"/>
      <c r="B14" s="102"/>
      <c r="C14" s="103"/>
      <c r="D14" s="103"/>
      <c r="E14" s="103"/>
      <c r="F14" s="103"/>
      <c r="G14" s="103"/>
      <c r="H14" s="103"/>
      <c r="I14" s="103"/>
      <c r="J14" s="103"/>
      <c r="K14" s="103"/>
      <c r="L14" s="103"/>
      <c r="M14" s="105" t="s">
        <v>503</v>
      </c>
      <c r="N14" s="250" t="s">
        <v>772</v>
      </c>
      <c r="O14" s="251"/>
      <c r="P14" s="100"/>
      <c r="Q14" s="100"/>
      <c r="R14" s="100"/>
      <c r="S14" s="100"/>
      <c r="T14" s="100"/>
      <c r="U14" s="100"/>
      <c r="V14" s="100"/>
      <c r="W14" s="100"/>
      <c r="X14" s="100"/>
      <c r="Y14" s="100"/>
      <c r="Z14" s="181"/>
      <c r="AA14" s="570"/>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row>
    <row r="15" spans="1:69" x14ac:dyDescent="0.3">
      <c r="A15" s="99"/>
      <c r="B15" s="100"/>
      <c r="C15" s="101"/>
      <c r="D15" s="100"/>
      <c r="E15" s="100"/>
      <c r="F15" s="100"/>
      <c r="G15" s="100"/>
      <c r="H15" s="100"/>
      <c r="I15" s="99"/>
      <c r="J15" s="100"/>
      <c r="K15" s="100"/>
      <c r="L15" s="100"/>
      <c r="M15" s="20" t="s">
        <v>8</v>
      </c>
      <c r="N15" s="125" t="s">
        <v>10</v>
      </c>
      <c r="O15" s="252">
        <f>SUM(O16:O17)</f>
        <v>6</v>
      </c>
      <c r="P15" s="100"/>
      <c r="Q15" s="100"/>
      <c r="R15" s="100"/>
      <c r="S15" s="100"/>
      <c r="T15" s="100"/>
      <c r="U15" s="100"/>
      <c r="V15" s="100"/>
      <c r="W15" s="100"/>
      <c r="X15" s="100"/>
      <c r="Y15" s="100"/>
      <c r="Z15" s="181"/>
      <c r="AA15" s="570"/>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row>
    <row r="16" spans="1:69" x14ac:dyDescent="0.3">
      <c r="A16" s="99"/>
      <c r="B16" s="100"/>
      <c r="C16" s="101"/>
      <c r="D16" s="100"/>
      <c r="E16" s="100"/>
      <c r="F16" s="100"/>
      <c r="G16" s="100"/>
      <c r="H16" s="100"/>
      <c r="I16" s="99"/>
      <c r="J16" s="100"/>
      <c r="K16" s="100"/>
      <c r="L16" s="100"/>
      <c r="M16" s="21" t="s">
        <v>11</v>
      </c>
      <c r="N16" s="125" t="s">
        <v>12</v>
      </c>
      <c r="O16" s="256">
        <f>COUNTIFS(P6:P11,0,R6:R11,1)</f>
        <v>6</v>
      </c>
      <c r="P16" s="100"/>
      <c r="Q16" s="100"/>
      <c r="R16" s="100"/>
      <c r="S16" s="100"/>
      <c r="T16" s="100"/>
      <c r="U16" s="100"/>
      <c r="V16" s="100"/>
      <c r="W16" s="100"/>
      <c r="X16" s="100"/>
      <c r="Y16" s="100"/>
      <c r="Z16" s="181"/>
      <c r="AA16" s="570"/>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row>
    <row r="17" spans="1:69" ht="30.75" customHeight="1" x14ac:dyDescent="0.3">
      <c r="A17" s="99"/>
      <c r="B17" s="100"/>
      <c r="C17" s="101"/>
      <c r="D17" s="100"/>
      <c r="E17" s="100"/>
      <c r="F17" s="100"/>
      <c r="G17" s="100"/>
      <c r="H17" s="100"/>
      <c r="I17" s="99"/>
      <c r="J17" s="100"/>
      <c r="K17" s="100"/>
      <c r="L17" s="100"/>
      <c r="M17" s="20" t="s">
        <v>504</v>
      </c>
      <c r="N17" s="257" t="s">
        <v>773</v>
      </c>
      <c r="O17" s="256">
        <f>COUNTIFS(P6:P11,1,R6:R11,1)</f>
        <v>0</v>
      </c>
      <c r="P17" s="100"/>
      <c r="Q17" s="100"/>
      <c r="R17" s="100"/>
      <c r="S17" s="100"/>
      <c r="T17" s="100"/>
      <c r="U17" s="100"/>
      <c r="V17" s="100"/>
      <c r="W17" s="100"/>
      <c r="X17" s="100"/>
      <c r="Y17" s="100"/>
      <c r="Z17" s="181"/>
      <c r="AA17" s="570"/>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row>
    <row r="18" spans="1:69" x14ac:dyDescent="0.3">
      <c r="A18" s="99"/>
      <c r="B18" s="100"/>
      <c r="C18" s="101"/>
      <c r="D18" s="100"/>
      <c r="E18" s="100"/>
      <c r="F18" s="100"/>
      <c r="G18" s="100"/>
      <c r="H18" s="100"/>
      <c r="I18" s="99"/>
      <c r="J18" s="100"/>
      <c r="K18" s="100"/>
      <c r="L18" s="100"/>
      <c r="M18" s="22" t="s">
        <v>13</v>
      </c>
      <c r="N18" s="257" t="s">
        <v>774</v>
      </c>
      <c r="O18" s="23">
        <f>SUM(O17/O15)</f>
        <v>0</v>
      </c>
      <c r="P18" s="100"/>
      <c r="Q18" s="100"/>
      <c r="R18" s="100"/>
      <c r="S18" s="100"/>
      <c r="T18" s="100"/>
      <c r="U18" s="100"/>
      <c r="V18" s="100"/>
      <c r="W18" s="100"/>
      <c r="X18" s="100"/>
      <c r="Y18" s="100"/>
      <c r="Z18" s="181"/>
      <c r="AA18" s="570"/>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row>
    <row r="19" spans="1:69" ht="27.6" customHeight="1" x14ac:dyDescent="0.3">
      <c r="A19" s="99"/>
      <c r="B19" s="100"/>
      <c r="C19" s="101"/>
      <c r="D19" s="100"/>
      <c r="E19" s="100"/>
      <c r="F19" s="100"/>
      <c r="G19" s="100"/>
      <c r="H19" s="100"/>
      <c r="I19" s="99"/>
      <c r="J19" s="100"/>
      <c r="K19" s="100"/>
      <c r="L19" s="100"/>
      <c r="M19" s="26"/>
      <c r="N19" s="253"/>
      <c r="O19" s="254"/>
      <c r="P19" s="100"/>
      <c r="Q19" s="100"/>
      <c r="R19" s="100"/>
      <c r="S19" s="100"/>
      <c r="T19" s="100"/>
      <c r="U19" s="100"/>
      <c r="V19" s="100"/>
      <c r="W19" s="100"/>
      <c r="X19" s="100"/>
      <c r="Y19" s="100"/>
      <c r="Z19" s="181"/>
      <c r="AA19" s="570"/>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row>
    <row r="20" spans="1:69" x14ac:dyDescent="0.3">
      <c r="A20" s="99"/>
      <c r="B20" s="100"/>
      <c r="C20" s="101"/>
      <c r="D20" s="100"/>
      <c r="E20" s="100"/>
      <c r="F20" s="100"/>
      <c r="G20" s="100"/>
      <c r="H20" s="100"/>
      <c r="I20" s="99"/>
      <c r="J20" s="100"/>
      <c r="K20" s="100"/>
      <c r="L20" s="100"/>
      <c r="M20" s="100"/>
      <c r="N20" s="253" t="s">
        <v>775</v>
      </c>
      <c r="O20" s="255"/>
      <c r="P20" s="100"/>
      <c r="Q20" s="100"/>
      <c r="R20" s="100"/>
      <c r="S20" s="100"/>
      <c r="T20" s="100"/>
      <c r="U20" s="100"/>
      <c r="V20" s="100"/>
      <c r="W20" s="100"/>
      <c r="X20" s="100"/>
      <c r="Y20" s="100"/>
      <c r="Z20" s="181"/>
      <c r="AA20" s="570"/>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row>
    <row r="21" spans="1:69" x14ac:dyDescent="0.3">
      <c r="A21" s="99"/>
      <c r="B21" s="100"/>
      <c r="C21" s="101"/>
      <c r="D21" s="100"/>
      <c r="E21" s="100"/>
      <c r="F21" s="100"/>
      <c r="G21" s="100"/>
      <c r="H21" s="100"/>
      <c r="I21" s="99"/>
      <c r="J21" s="100"/>
      <c r="K21" s="100"/>
      <c r="L21" s="100"/>
      <c r="M21" s="100"/>
      <c r="N21" s="125" t="s">
        <v>10</v>
      </c>
      <c r="O21" s="252">
        <f>SUM(O22:O23)</f>
        <v>5</v>
      </c>
      <c r="P21" s="100"/>
      <c r="Q21" s="100"/>
      <c r="R21" s="100"/>
      <c r="S21" s="100"/>
      <c r="T21" s="100"/>
      <c r="U21" s="100"/>
      <c r="V21" s="100"/>
      <c r="W21" s="100"/>
      <c r="X21" s="100"/>
      <c r="Y21" s="100"/>
      <c r="Z21" s="181"/>
      <c r="AA21" s="570"/>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row>
    <row r="22" spans="1:69" x14ac:dyDescent="0.3">
      <c r="A22" s="99"/>
      <c r="B22" s="100"/>
      <c r="C22" s="101"/>
      <c r="D22" s="100"/>
      <c r="E22" s="100"/>
      <c r="F22" s="100"/>
      <c r="G22" s="100"/>
      <c r="H22" s="100"/>
      <c r="I22" s="99"/>
      <c r="J22" s="100"/>
      <c r="K22" s="100"/>
      <c r="L22" s="100"/>
      <c r="M22" s="100"/>
      <c r="N22" s="125" t="s">
        <v>12</v>
      </c>
      <c r="O22" s="256">
        <f>COUNTIFS(P6:P11,0,S6:S11,1)</f>
        <v>5</v>
      </c>
      <c r="P22" s="100"/>
      <c r="Q22" s="100"/>
      <c r="R22" s="100"/>
      <c r="S22" s="100"/>
      <c r="T22" s="100"/>
      <c r="U22" s="100"/>
      <c r="V22" s="100"/>
      <c r="W22" s="100"/>
      <c r="X22" s="100"/>
      <c r="Y22" s="100"/>
      <c r="Z22" s="181"/>
      <c r="AA22" s="570"/>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row>
    <row r="23" spans="1:69" x14ac:dyDescent="0.3">
      <c r="A23" s="99"/>
      <c r="B23" s="100"/>
      <c r="C23" s="101"/>
      <c r="D23" s="100"/>
      <c r="E23" s="100"/>
      <c r="F23" s="100"/>
      <c r="G23" s="100"/>
      <c r="H23" s="100"/>
      <c r="I23" s="99"/>
      <c r="J23" s="100"/>
      <c r="K23" s="100"/>
      <c r="L23" s="100"/>
      <c r="M23" s="100"/>
      <c r="N23" s="257" t="s">
        <v>773</v>
      </c>
      <c r="O23" s="256">
        <f>COUNTIFS(P6:P11,1,S6:S11,1)</f>
        <v>0</v>
      </c>
      <c r="P23" s="100"/>
      <c r="Q23" s="100"/>
      <c r="R23" s="100"/>
      <c r="S23" s="100"/>
      <c r="T23" s="100"/>
      <c r="U23" s="100"/>
      <c r="V23" s="100"/>
      <c r="W23" s="100"/>
      <c r="X23" s="100"/>
      <c r="Y23" s="100"/>
      <c r="Z23" s="181"/>
      <c r="AA23" s="570"/>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row>
    <row r="24" spans="1:69" x14ac:dyDescent="0.3">
      <c r="A24" s="99"/>
      <c r="B24" s="100"/>
      <c r="C24" s="101"/>
      <c r="D24" s="100"/>
      <c r="E24" s="100"/>
      <c r="F24" s="100"/>
      <c r="G24" s="100"/>
      <c r="H24" s="100"/>
      <c r="I24" s="99"/>
      <c r="J24" s="100"/>
      <c r="K24" s="100"/>
      <c r="L24" s="100"/>
      <c r="M24" s="100"/>
      <c r="N24" s="257" t="s">
        <v>774</v>
      </c>
      <c r="O24" s="23">
        <f>SUM(O23/O21)</f>
        <v>0</v>
      </c>
      <c r="P24" s="100"/>
      <c r="Q24" s="100"/>
      <c r="R24" s="100"/>
      <c r="S24" s="100"/>
      <c r="T24" s="100"/>
      <c r="U24" s="100"/>
      <c r="V24" s="100"/>
      <c r="W24" s="100"/>
      <c r="X24" s="100"/>
      <c r="Y24" s="100"/>
      <c r="Z24" s="181"/>
      <c r="AA24" s="570"/>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row>
    <row r="25" spans="1:69" x14ac:dyDescent="0.3">
      <c r="A25" s="99"/>
      <c r="B25" s="100"/>
      <c r="C25" s="101"/>
      <c r="D25" s="100"/>
      <c r="E25" s="100"/>
      <c r="F25" s="100"/>
      <c r="G25" s="100"/>
      <c r="H25" s="100"/>
      <c r="I25" s="99"/>
      <c r="J25" s="100"/>
      <c r="K25" s="100"/>
      <c r="L25" s="100"/>
      <c r="M25" s="100"/>
      <c r="N25" s="100" t="s">
        <v>9</v>
      </c>
      <c r="O25" s="100"/>
      <c r="P25" s="100"/>
      <c r="Q25" s="100"/>
      <c r="R25" s="100"/>
      <c r="S25" s="100"/>
      <c r="T25" s="100"/>
      <c r="U25" s="100"/>
      <c r="V25" s="100"/>
      <c r="W25" s="100"/>
      <c r="X25" s="100"/>
      <c r="Y25" s="100"/>
      <c r="Z25" s="181"/>
      <c r="AA25" s="570"/>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row>
    <row r="26" spans="1:69" x14ac:dyDescent="0.3">
      <c r="A26" s="99"/>
      <c r="B26" s="100"/>
      <c r="C26" s="101"/>
      <c r="D26" s="100"/>
      <c r="E26" s="100"/>
      <c r="F26" s="100"/>
      <c r="G26" s="100"/>
      <c r="H26" s="100"/>
      <c r="I26" s="99"/>
      <c r="J26" s="100"/>
      <c r="K26" s="100"/>
      <c r="L26" s="100"/>
      <c r="M26" s="100"/>
      <c r="N26" s="100"/>
      <c r="O26" s="100"/>
      <c r="P26" s="100"/>
      <c r="Q26" s="100"/>
      <c r="R26" s="100"/>
      <c r="S26" s="100"/>
      <c r="T26" s="100"/>
      <c r="U26" s="100"/>
      <c r="V26" s="100"/>
      <c r="W26" s="100"/>
      <c r="X26" s="100"/>
      <c r="Y26" s="100"/>
      <c r="Z26" s="181"/>
      <c r="AA26" s="570"/>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row>
    <row r="27" spans="1:69" x14ac:dyDescent="0.3">
      <c r="A27" s="99"/>
      <c r="B27" s="100"/>
      <c r="C27" s="101"/>
      <c r="D27" s="100"/>
      <c r="E27" s="100"/>
      <c r="F27" s="100"/>
      <c r="G27" s="100"/>
      <c r="H27" s="100"/>
      <c r="I27" s="99"/>
      <c r="J27" s="100"/>
      <c r="K27" s="100"/>
      <c r="L27" s="100"/>
      <c r="M27" s="100"/>
      <c r="N27" s="250" t="s">
        <v>1154</v>
      </c>
      <c r="O27" s="100"/>
      <c r="P27" s="100"/>
      <c r="Q27" s="100"/>
      <c r="R27" s="100"/>
      <c r="S27" s="100"/>
      <c r="T27" s="100"/>
      <c r="U27" s="100"/>
      <c r="V27" s="100"/>
      <c r="W27" s="100"/>
      <c r="X27" s="100"/>
      <c r="Y27" s="100"/>
      <c r="Z27" s="181"/>
      <c r="AA27" s="570"/>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row>
    <row r="28" spans="1:69" x14ac:dyDescent="0.3">
      <c r="A28" s="99"/>
      <c r="B28" s="100"/>
      <c r="C28" s="101"/>
      <c r="D28" s="100"/>
      <c r="E28" s="100"/>
      <c r="F28" s="100"/>
      <c r="G28" s="100"/>
      <c r="H28" s="100"/>
      <c r="I28" s="99"/>
      <c r="J28" s="100"/>
      <c r="K28" s="100"/>
      <c r="L28" s="100"/>
      <c r="M28" s="100"/>
      <c r="N28" s="125" t="s">
        <v>10</v>
      </c>
      <c r="O28" s="252">
        <f>SUM(O29:O30)</f>
        <v>6</v>
      </c>
      <c r="P28" s="104"/>
      <c r="Q28" s="100"/>
      <c r="R28" s="100"/>
      <c r="S28" s="100"/>
      <c r="T28" s="100"/>
      <c r="U28" s="100"/>
      <c r="V28" s="100"/>
      <c r="W28" s="100"/>
      <c r="X28" s="100"/>
      <c r="Y28" s="100"/>
      <c r="Z28" s="181"/>
      <c r="AA28" s="570"/>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row>
    <row r="29" spans="1:69" x14ac:dyDescent="0.3">
      <c r="A29" s="99"/>
      <c r="B29" s="100"/>
      <c r="C29" s="101"/>
      <c r="D29" s="100"/>
      <c r="E29" s="100"/>
      <c r="F29" s="100"/>
      <c r="G29" s="100"/>
      <c r="H29" s="100"/>
      <c r="I29" s="99"/>
      <c r="J29" s="100"/>
      <c r="K29" s="100"/>
      <c r="L29" s="100"/>
      <c r="M29" s="100"/>
      <c r="N29" s="125" t="s">
        <v>12</v>
      </c>
      <c r="O29" s="256">
        <f>COUNTIFS(P6:P12,0,T6:T12,1)</f>
        <v>6</v>
      </c>
      <c r="P29" s="104"/>
      <c r="Q29" s="100"/>
      <c r="R29" s="100"/>
      <c r="S29" s="100"/>
      <c r="T29" s="100"/>
      <c r="U29" s="100"/>
      <c r="V29" s="100"/>
      <c r="W29" s="100"/>
      <c r="X29" s="100"/>
      <c r="Y29" s="100"/>
      <c r="Z29" s="181"/>
      <c r="AA29" s="570"/>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row>
    <row r="30" spans="1:69" x14ac:dyDescent="0.3">
      <c r="A30" s="99"/>
      <c r="B30" s="100"/>
      <c r="C30" s="101"/>
      <c r="D30" s="100"/>
      <c r="E30" s="100"/>
      <c r="F30" s="100"/>
      <c r="G30" s="100"/>
      <c r="H30" s="100"/>
      <c r="I30" s="99"/>
      <c r="J30" s="100"/>
      <c r="K30" s="100"/>
      <c r="L30" s="100"/>
      <c r="M30" s="100"/>
      <c r="N30" s="257" t="s">
        <v>773</v>
      </c>
      <c r="O30" s="256">
        <f>COUNTIFS(P6:P12,1,T6:T12,1)</f>
        <v>0</v>
      </c>
      <c r="P30" s="104"/>
      <c r="Q30" s="100"/>
      <c r="R30" s="100"/>
      <c r="S30" s="100"/>
      <c r="T30" s="100"/>
      <c r="U30" s="100"/>
      <c r="V30" s="100"/>
      <c r="W30" s="100"/>
      <c r="X30" s="100"/>
      <c r="Y30" s="100"/>
      <c r="Z30" s="181"/>
      <c r="AA30" s="570"/>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row>
    <row r="31" spans="1:69" x14ac:dyDescent="0.3">
      <c r="A31" s="99"/>
      <c r="B31" s="100"/>
      <c r="C31" s="101"/>
      <c r="D31" s="100"/>
      <c r="E31" s="100"/>
      <c r="F31" s="100"/>
      <c r="G31" s="100"/>
      <c r="H31" s="100"/>
      <c r="I31" s="99"/>
      <c r="J31" s="100"/>
      <c r="K31" s="100"/>
      <c r="L31" s="100"/>
      <c r="M31" s="100"/>
      <c r="N31" s="257" t="s">
        <v>774</v>
      </c>
      <c r="O31" s="23">
        <f>SUM(O30/O28)</f>
        <v>0</v>
      </c>
      <c r="P31" s="104"/>
      <c r="Q31" s="100"/>
      <c r="R31" s="100"/>
      <c r="S31" s="100"/>
      <c r="T31" s="100"/>
      <c r="U31" s="100"/>
      <c r="V31" s="100"/>
      <c r="W31" s="100"/>
      <c r="X31" s="100"/>
      <c r="Y31" s="100"/>
      <c r="Z31" s="181"/>
      <c r="AA31" s="570"/>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row>
    <row r="32" spans="1:69" x14ac:dyDescent="0.3">
      <c r="A32" s="99"/>
      <c r="B32" s="100"/>
      <c r="C32" s="101"/>
      <c r="D32" s="100"/>
      <c r="E32" s="100"/>
      <c r="F32" s="100"/>
      <c r="G32" s="100"/>
      <c r="H32" s="100"/>
      <c r="I32" s="99"/>
      <c r="J32" s="100"/>
      <c r="K32" s="100"/>
      <c r="L32" s="100"/>
      <c r="M32" s="100"/>
      <c r="N32" s="253"/>
      <c r="O32" s="250"/>
      <c r="P32" s="104"/>
      <c r="Q32" s="100"/>
      <c r="R32" s="100"/>
      <c r="S32" s="100"/>
      <c r="T32" s="100"/>
      <c r="U32" s="100"/>
      <c r="V32" s="100"/>
      <c r="W32" s="100"/>
      <c r="X32" s="100"/>
      <c r="Y32" s="100"/>
      <c r="Z32" s="181"/>
      <c r="AA32" s="570"/>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row>
    <row r="33" spans="1:70" x14ac:dyDescent="0.3">
      <c r="A33" s="99"/>
      <c r="B33" s="100"/>
      <c r="C33" s="101"/>
      <c r="D33" s="100"/>
      <c r="E33" s="100"/>
      <c r="F33" s="100"/>
      <c r="G33" s="100"/>
      <c r="H33" s="100"/>
      <c r="I33" s="99"/>
      <c r="J33" s="100"/>
      <c r="K33" s="100"/>
      <c r="L33" s="100"/>
      <c r="M33" s="100"/>
      <c r="N33" s="253" t="s">
        <v>1155</v>
      </c>
      <c r="O33" s="111"/>
      <c r="P33" s="120"/>
      <c r="Q33" s="100"/>
      <c r="R33" s="100"/>
      <c r="S33" s="100"/>
      <c r="T33" s="100"/>
      <c r="U33" s="100"/>
      <c r="V33" s="100"/>
      <c r="W33" s="100"/>
      <c r="X33" s="100"/>
      <c r="Y33" s="100"/>
      <c r="Z33" s="181"/>
      <c r="AA33" s="570"/>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row>
    <row r="34" spans="1:70" x14ac:dyDescent="0.3">
      <c r="A34" s="99"/>
      <c r="B34" s="100"/>
      <c r="C34" s="101"/>
      <c r="D34" s="100"/>
      <c r="E34" s="100"/>
      <c r="F34" s="100"/>
      <c r="G34" s="100"/>
      <c r="H34" s="100"/>
      <c r="I34" s="99"/>
      <c r="J34" s="100"/>
      <c r="K34" s="100"/>
      <c r="L34" s="100"/>
      <c r="M34" s="100"/>
      <c r="N34" s="125" t="s">
        <v>10</v>
      </c>
      <c r="O34" s="252">
        <f>SUM(O35:O36)</f>
        <v>5</v>
      </c>
      <c r="P34" s="104"/>
      <c r="Q34" s="100"/>
      <c r="R34" s="100"/>
      <c r="S34" s="100"/>
      <c r="T34" s="100"/>
      <c r="U34" s="100"/>
      <c r="V34" s="100"/>
      <c r="W34" s="100"/>
      <c r="X34" s="100"/>
      <c r="Y34" s="100"/>
      <c r="Z34" s="181"/>
      <c r="AA34" s="570"/>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row>
    <row r="35" spans="1:70" x14ac:dyDescent="0.3">
      <c r="A35" s="99"/>
      <c r="B35" s="100"/>
      <c r="C35" s="101"/>
      <c r="D35" s="100"/>
      <c r="E35" s="100"/>
      <c r="F35" s="100"/>
      <c r="G35" s="100"/>
      <c r="H35" s="100"/>
      <c r="I35" s="99"/>
      <c r="J35" s="100"/>
      <c r="K35" s="100"/>
      <c r="L35" s="100"/>
      <c r="M35" s="100"/>
      <c r="N35" s="125" t="s">
        <v>12</v>
      </c>
      <c r="O35" s="256">
        <f>COUNTIFS(P6:P12,0,U6:U12,1)</f>
        <v>5</v>
      </c>
      <c r="P35" s="104"/>
      <c r="Q35" s="100"/>
      <c r="R35" s="100"/>
      <c r="S35" s="100"/>
      <c r="T35" s="100"/>
      <c r="U35" s="100"/>
      <c r="V35" s="100"/>
      <c r="W35" s="100"/>
      <c r="X35" s="100"/>
      <c r="Y35" s="100"/>
      <c r="Z35" s="181"/>
      <c r="AA35" s="570"/>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row>
    <row r="36" spans="1:70" x14ac:dyDescent="0.3">
      <c r="A36" s="180"/>
      <c r="B36" s="181"/>
      <c r="C36" s="182"/>
      <c r="D36" s="181"/>
      <c r="E36" s="181"/>
      <c r="F36" s="181"/>
      <c r="G36" s="181"/>
      <c r="H36" s="181"/>
      <c r="I36" s="180"/>
      <c r="J36" s="181"/>
      <c r="K36" s="181"/>
      <c r="L36" s="181"/>
      <c r="M36" s="181"/>
      <c r="N36" s="257" t="s">
        <v>773</v>
      </c>
      <c r="O36" s="256">
        <f>COUNTIFS(P6:P12,1,T6:T12,1)</f>
        <v>0</v>
      </c>
      <c r="P36" s="183"/>
      <c r="Q36" s="181"/>
      <c r="R36" s="181"/>
      <c r="S36" s="181"/>
      <c r="T36" s="181"/>
      <c r="U36" s="181"/>
      <c r="V36" s="181"/>
      <c r="W36" s="181"/>
      <c r="X36" s="181"/>
      <c r="Y36" s="181"/>
      <c r="Z36" s="181"/>
      <c r="AA36" s="570"/>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row>
    <row r="37" spans="1:70" x14ac:dyDescent="0.3">
      <c r="A37" s="180"/>
      <c r="B37" s="181"/>
      <c r="C37" s="182"/>
      <c r="D37" s="181"/>
      <c r="E37" s="181"/>
      <c r="F37" s="181"/>
      <c r="G37" s="181"/>
      <c r="H37" s="181"/>
      <c r="I37" s="180"/>
      <c r="J37" s="181"/>
      <c r="K37" s="181"/>
      <c r="L37" s="181"/>
      <c r="M37" s="181"/>
      <c r="N37" s="126" t="s">
        <v>774</v>
      </c>
      <c r="O37" s="23">
        <f>SUM(O36/O34)</f>
        <v>0</v>
      </c>
      <c r="P37" s="183"/>
      <c r="Q37" s="181"/>
      <c r="R37" s="181"/>
      <c r="S37" s="181"/>
      <c r="T37" s="181"/>
      <c r="U37" s="181"/>
      <c r="V37" s="181"/>
      <c r="W37" s="181"/>
      <c r="X37" s="181"/>
      <c r="Y37" s="181"/>
      <c r="Z37" s="181"/>
      <c r="AA37" s="570"/>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row>
    <row r="38" spans="1:70" x14ac:dyDescent="0.3">
      <c r="A38" s="180"/>
      <c r="B38" s="181"/>
      <c r="C38" s="182"/>
      <c r="D38" s="181"/>
      <c r="E38" s="181"/>
      <c r="F38" s="181"/>
      <c r="G38" s="181"/>
      <c r="H38" s="181"/>
      <c r="I38" s="180"/>
      <c r="J38" s="181"/>
      <c r="K38" s="181"/>
      <c r="L38" s="181"/>
      <c r="M38" s="181"/>
      <c r="N38" s="181"/>
      <c r="O38" s="253"/>
      <c r="P38" s="183"/>
      <c r="Q38" s="181"/>
      <c r="R38" s="181"/>
      <c r="S38" s="181"/>
      <c r="T38" s="181"/>
      <c r="U38" s="181"/>
      <c r="V38" s="181"/>
      <c r="W38" s="181"/>
      <c r="X38" s="181"/>
      <c r="Y38" s="181"/>
      <c r="Z38" s="181"/>
      <c r="AA38" s="570"/>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row>
    <row r="39" spans="1:70" x14ac:dyDescent="0.3">
      <c r="A39" s="180"/>
      <c r="B39" s="181"/>
      <c r="C39" s="182"/>
      <c r="D39" s="181"/>
      <c r="E39" s="181"/>
      <c r="F39" s="181"/>
      <c r="G39" s="181"/>
      <c r="H39" s="181"/>
      <c r="I39" s="180"/>
      <c r="J39" s="181"/>
      <c r="K39" s="181"/>
      <c r="L39" s="181"/>
      <c r="M39" s="181"/>
      <c r="N39" s="181"/>
      <c r="O39" s="181"/>
      <c r="P39" s="181"/>
      <c r="Q39" s="181"/>
      <c r="R39" s="181"/>
      <c r="S39" s="181"/>
      <c r="T39" s="181"/>
      <c r="U39" s="181"/>
      <c r="V39" s="181"/>
      <c r="W39" s="181"/>
      <c r="X39" s="181"/>
      <c r="Y39" s="181"/>
      <c r="Z39" s="181"/>
      <c r="AA39" s="570"/>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row>
    <row r="40" spans="1:70" x14ac:dyDescent="0.3">
      <c r="A40" s="180"/>
      <c r="B40" s="181"/>
      <c r="C40" s="182"/>
      <c r="D40" s="181"/>
      <c r="E40" s="181"/>
      <c r="F40" s="181"/>
      <c r="G40" s="181"/>
      <c r="H40" s="181"/>
      <c r="I40" s="180"/>
      <c r="J40" s="181"/>
      <c r="K40" s="181"/>
      <c r="L40" s="181"/>
      <c r="M40" s="181"/>
      <c r="N40" s="181"/>
      <c r="O40" s="181"/>
      <c r="P40" s="181"/>
      <c r="Q40" s="181"/>
      <c r="R40" s="181"/>
      <c r="S40" s="181"/>
      <c r="T40" s="181"/>
      <c r="U40" s="181"/>
      <c r="V40" s="181"/>
      <c r="W40" s="181"/>
      <c r="X40" s="181"/>
      <c r="Y40" s="181"/>
      <c r="Z40" s="181"/>
      <c r="AA40" s="570"/>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row>
    <row r="41" spans="1:70" x14ac:dyDescent="0.3">
      <c r="A41" s="180"/>
      <c r="B41" s="181"/>
      <c r="C41" s="182"/>
      <c r="D41" s="181"/>
      <c r="E41" s="181"/>
      <c r="F41" s="181"/>
      <c r="G41" s="181"/>
      <c r="H41" s="181"/>
      <c r="I41" s="180"/>
      <c r="J41" s="181"/>
      <c r="K41" s="181"/>
      <c r="L41" s="181"/>
      <c r="M41" s="181"/>
      <c r="N41" s="181"/>
      <c r="O41" s="181"/>
      <c r="P41" s="181"/>
      <c r="Q41" s="181"/>
      <c r="R41" s="181"/>
      <c r="S41" s="181"/>
      <c r="T41" s="181"/>
      <c r="U41" s="181"/>
      <c r="V41" s="181"/>
      <c r="W41" s="181"/>
      <c r="X41" s="181"/>
      <c r="Y41" s="181"/>
      <c r="Z41" s="181"/>
      <c r="AA41" s="570"/>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row>
    <row r="42" spans="1:70" x14ac:dyDescent="0.3">
      <c r="A42" s="180"/>
      <c r="B42" s="181"/>
      <c r="C42" s="182"/>
      <c r="D42" s="181"/>
      <c r="E42" s="181"/>
      <c r="F42" s="181"/>
      <c r="G42" s="181"/>
      <c r="H42" s="181"/>
      <c r="I42" s="180"/>
      <c r="J42" s="181"/>
      <c r="K42" s="181"/>
      <c r="L42" s="181"/>
      <c r="M42" s="181"/>
      <c r="N42" s="181"/>
      <c r="O42" s="181"/>
      <c r="P42" s="181"/>
      <c r="Q42" s="181"/>
      <c r="R42" s="181"/>
      <c r="S42" s="181"/>
      <c r="T42" s="181"/>
      <c r="U42" s="181"/>
      <c r="V42" s="181"/>
      <c r="W42" s="181"/>
      <c r="X42" s="181"/>
      <c r="Y42" s="181"/>
      <c r="Z42" s="181"/>
      <c r="AA42" s="570"/>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row>
    <row r="43" spans="1:70" x14ac:dyDescent="0.3">
      <c r="A43" s="180"/>
      <c r="B43" s="181"/>
      <c r="C43" s="182"/>
      <c r="D43" s="181"/>
      <c r="E43" s="181"/>
      <c r="F43" s="181"/>
      <c r="G43" s="181"/>
      <c r="H43" s="181"/>
      <c r="I43" s="180"/>
      <c r="J43" s="181"/>
      <c r="K43" s="181"/>
      <c r="L43" s="181"/>
      <c r="M43" s="181"/>
      <c r="N43" s="181"/>
      <c r="O43" s="181"/>
      <c r="P43" s="181"/>
      <c r="Q43" s="181"/>
      <c r="R43" s="181"/>
      <c r="S43" s="181"/>
      <c r="T43" s="181"/>
      <c r="U43" s="181"/>
      <c r="V43" s="181"/>
      <c r="W43" s="181"/>
      <c r="X43" s="181"/>
      <c r="Y43" s="181"/>
      <c r="Z43" s="181"/>
      <c r="AA43" s="570"/>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row>
    <row r="44" spans="1:70" x14ac:dyDescent="0.3">
      <c r="A44" s="180"/>
      <c r="B44" s="181"/>
      <c r="C44" s="182"/>
      <c r="D44" s="181"/>
      <c r="E44" s="181"/>
      <c r="F44" s="181"/>
      <c r="G44" s="181"/>
      <c r="H44" s="181"/>
      <c r="I44" s="180"/>
      <c r="J44" s="181"/>
      <c r="K44" s="181"/>
      <c r="L44" s="181"/>
      <c r="M44" s="181"/>
      <c r="N44" s="181"/>
      <c r="O44" s="181"/>
      <c r="P44" s="183"/>
      <c r="Q44" s="181"/>
      <c r="R44" s="181"/>
      <c r="S44" s="181"/>
      <c r="T44" s="181"/>
      <c r="U44" s="181"/>
      <c r="V44" s="181"/>
      <c r="W44" s="181"/>
      <c r="X44" s="181"/>
      <c r="Y44" s="181"/>
      <c r="Z44" s="181"/>
      <c r="AA44" s="570"/>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row>
    <row r="45" spans="1:70" x14ac:dyDescent="0.3">
      <c r="A45" s="180"/>
      <c r="B45" s="181"/>
      <c r="C45" s="182"/>
      <c r="D45" s="181"/>
      <c r="E45" s="181"/>
      <c r="F45" s="181"/>
      <c r="G45" s="181"/>
      <c r="H45" s="181"/>
      <c r="I45" s="180"/>
      <c r="J45" s="181"/>
      <c r="K45" s="181"/>
      <c r="L45" s="181"/>
      <c r="M45" s="181"/>
      <c r="N45" s="181"/>
      <c r="O45" s="181"/>
      <c r="P45" s="183"/>
      <c r="Q45" s="181"/>
      <c r="R45" s="181"/>
      <c r="S45" s="181"/>
      <c r="T45" s="181"/>
      <c r="U45" s="181"/>
      <c r="V45" s="181"/>
      <c r="W45" s="181"/>
      <c r="X45" s="181"/>
      <c r="Y45" s="181"/>
      <c r="Z45" s="181"/>
      <c r="AA45" s="570"/>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row>
    <row r="46" spans="1:70" x14ac:dyDescent="0.3">
      <c r="A46" s="180"/>
      <c r="B46" s="181"/>
      <c r="C46" s="182"/>
      <c r="D46" s="181"/>
      <c r="E46" s="181"/>
      <c r="F46" s="181"/>
      <c r="G46" s="181"/>
      <c r="H46" s="181"/>
      <c r="I46" s="180"/>
      <c r="J46" s="181"/>
      <c r="K46" s="181"/>
      <c r="L46" s="181"/>
      <c r="M46" s="181"/>
      <c r="N46" s="181"/>
      <c r="O46" s="181"/>
      <c r="P46" s="183"/>
      <c r="Q46" s="181"/>
      <c r="R46" s="181"/>
      <c r="S46" s="181"/>
      <c r="T46" s="181"/>
      <c r="U46" s="181"/>
      <c r="V46" s="181"/>
      <c r="W46" s="181"/>
      <c r="X46" s="181"/>
      <c r="Y46" s="181"/>
      <c r="Z46" s="181"/>
      <c r="AA46" s="570"/>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row>
    <row r="47" spans="1:70" x14ac:dyDescent="0.3">
      <c r="A47" s="180"/>
      <c r="B47" s="181"/>
      <c r="C47" s="182"/>
      <c r="D47" s="181"/>
      <c r="E47" s="181"/>
      <c r="F47" s="181"/>
      <c r="G47" s="181"/>
      <c r="H47" s="181"/>
      <c r="I47" s="180"/>
      <c r="J47" s="181"/>
      <c r="K47" s="181"/>
      <c r="L47" s="181"/>
      <c r="M47" s="181"/>
      <c r="N47" s="181"/>
      <c r="O47" s="181"/>
      <c r="P47" s="183"/>
      <c r="Q47" s="181"/>
      <c r="R47" s="181"/>
      <c r="S47" s="181"/>
      <c r="T47" s="181"/>
      <c r="U47" s="181"/>
      <c r="V47" s="181"/>
      <c r="W47" s="181"/>
      <c r="X47" s="181"/>
      <c r="Y47" s="181"/>
      <c r="Z47" s="181"/>
      <c r="AA47" s="570"/>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row>
    <row r="48" spans="1:70" x14ac:dyDescent="0.3">
      <c r="A48" s="180"/>
      <c r="B48" s="181"/>
      <c r="C48" s="182"/>
      <c r="D48" s="181"/>
      <c r="E48" s="181"/>
      <c r="F48" s="181"/>
      <c r="G48" s="181"/>
      <c r="H48" s="181"/>
      <c r="I48" s="180"/>
      <c r="J48" s="181"/>
      <c r="K48" s="181"/>
      <c r="L48" s="181"/>
      <c r="M48" s="181"/>
      <c r="N48" s="181"/>
      <c r="O48" s="181"/>
      <c r="P48" s="183"/>
      <c r="Q48" s="181"/>
      <c r="R48" s="181"/>
      <c r="S48" s="181"/>
      <c r="T48" s="181"/>
      <c r="U48" s="181"/>
      <c r="V48" s="181"/>
      <c r="W48" s="181"/>
      <c r="X48" s="181"/>
      <c r="Y48" s="181"/>
      <c r="Z48" s="181"/>
      <c r="AA48" s="570"/>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row>
    <row r="49" spans="1:70" x14ac:dyDescent="0.3">
      <c r="A49" s="180"/>
      <c r="B49" s="181"/>
      <c r="C49" s="182"/>
      <c r="D49" s="181"/>
      <c r="E49" s="181"/>
      <c r="F49" s="181"/>
      <c r="G49" s="181"/>
      <c r="H49" s="181"/>
      <c r="I49" s="180"/>
      <c r="J49" s="181"/>
      <c r="K49" s="181"/>
      <c r="L49" s="181"/>
      <c r="M49" s="181"/>
      <c r="N49" s="181"/>
      <c r="O49" s="181"/>
      <c r="P49" s="183"/>
      <c r="Q49" s="181"/>
      <c r="R49" s="181"/>
      <c r="S49" s="181"/>
      <c r="T49" s="181"/>
      <c r="U49" s="181"/>
      <c r="V49" s="181"/>
      <c r="W49" s="181"/>
      <c r="X49" s="181"/>
      <c r="Y49" s="181"/>
      <c r="Z49" s="181"/>
      <c r="AA49" s="570"/>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row>
    <row r="50" spans="1:70" x14ac:dyDescent="0.3">
      <c r="A50" s="180"/>
      <c r="B50" s="181"/>
      <c r="C50" s="182"/>
      <c r="D50" s="181"/>
      <c r="E50" s="181"/>
      <c r="F50" s="181"/>
      <c r="G50" s="181"/>
      <c r="H50" s="181"/>
      <c r="I50" s="180"/>
      <c r="J50" s="181"/>
      <c r="K50" s="181"/>
      <c r="L50" s="181"/>
      <c r="M50" s="181"/>
      <c r="N50" s="181"/>
      <c r="O50" s="181"/>
      <c r="P50" s="183"/>
      <c r="Q50" s="181"/>
      <c r="R50" s="181"/>
      <c r="S50" s="181"/>
      <c r="T50" s="181"/>
      <c r="U50" s="181"/>
      <c r="V50" s="181"/>
      <c r="W50" s="181"/>
      <c r="X50" s="181"/>
      <c r="Y50" s="181"/>
      <c r="Z50" s="181"/>
      <c r="AA50" s="570"/>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row>
    <row r="51" spans="1:70" x14ac:dyDescent="0.3">
      <c r="A51" s="180"/>
      <c r="B51" s="181"/>
      <c r="C51" s="182"/>
      <c r="D51" s="181"/>
      <c r="E51" s="181"/>
      <c r="F51" s="181"/>
      <c r="G51" s="181"/>
      <c r="H51" s="181"/>
      <c r="I51" s="180"/>
      <c r="J51" s="181"/>
      <c r="K51" s="181"/>
      <c r="L51" s="181"/>
      <c r="M51" s="181"/>
      <c r="N51" s="181"/>
      <c r="O51" s="181"/>
      <c r="P51" s="183"/>
      <c r="Q51" s="181"/>
      <c r="R51" s="181"/>
      <c r="S51" s="181"/>
      <c r="T51" s="181"/>
      <c r="U51" s="181"/>
      <c r="V51" s="181"/>
      <c r="W51" s="181"/>
      <c r="X51" s="181"/>
      <c r="Y51" s="181"/>
      <c r="Z51" s="181"/>
      <c r="AA51" s="570"/>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row>
    <row r="52" spans="1:70" x14ac:dyDescent="0.3">
      <c r="A52" s="180"/>
      <c r="B52" s="181"/>
      <c r="C52" s="182"/>
      <c r="D52" s="181"/>
      <c r="E52" s="181"/>
      <c r="F52" s="181"/>
      <c r="G52" s="181"/>
      <c r="H52" s="181"/>
      <c r="I52" s="180"/>
      <c r="J52" s="181"/>
      <c r="K52" s="181"/>
      <c r="L52" s="181"/>
      <c r="M52" s="181"/>
      <c r="N52" s="181"/>
      <c r="O52" s="181"/>
      <c r="P52" s="183"/>
      <c r="Q52" s="181"/>
      <c r="R52" s="181"/>
      <c r="S52" s="181"/>
      <c r="T52" s="181"/>
      <c r="U52" s="181"/>
      <c r="V52" s="181"/>
      <c r="W52" s="181"/>
      <c r="X52" s="181"/>
      <c r="Y52" s="181"/>
      <c r="Z52" s="181"/>
      <c r="AA52" s="570"/>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row>
    <row r="53" spans="1:70" x14ac:dyDescent="0.3">
      <c r="A53" s="180"/>
      <c r="B53" s="181"/>
      <c r="C53" s="182"/>
      <c r="D53" s="181"/>
      <c r="E53" s="181"/>
      <c r="F53" s="181"/>
      <c r="G53" s="181"/>
      <c r="H53" s="181"/>
      <c r="I53" s="180"/>
      <c r="J53" s="181"/>
      <c r="K53" s="181"/>
      <c r="L53" s="181"/>
      <c r="M53" s="181"/>
      <c r="N53" s="181"/>
      <c r="O53" s="181"/>
      <c r="P53" s="183"/>
      <c r="Q53" s="181"/>
      <c r="R53" s="181"/>
      <c r="S53" s="181"/>
      <c r="T53" s="181"/>
      <c r="U53" s="181"/>
      <c r="V53" s="181"/>
      <c r="W53" s="181"/>
      <c r="X53" s="181"/>
      <c r="Y53" s="181"/>
      <c r="Z53" s="181"/>
      <c r="AA53" s="570"/>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row>
    <row r="54" spans="1:70" x14ac:dyDescent="0.3">
      <c r="A54" s="180"/>
      <c r="B54" s="181"/>
      <c r="C54" s="182"/>
      <c r="D54" s="181"/>
      <c r="E54" s="181"/>
      <c r="F54" s="181"/>
      <c r="G54" s="181"/>
      <c r="H54" s="181"/>
      <c r="I54" s="180"/>
      <c r="J54" s="181"/>
      <c r="K54" s="181"/>
      <c r="L54" s="181"/>
      <c r="M54" s="181"/>
      <c r="N54" s="181"/>
      <c r="O54" s="181"/>
      <c r="P54" s="183"/>
      <c r="Q54" s="181"/>
      <c r="R54" s="181"/>
      <c r="S54" s="181"/>
      <c r="T54" s="181"/>
      <c r="U54" s="181"/>
      <c r="V54" s="181"/>
      <c r="W54" s="181"/>
      <c r="X54" s="181"/>
      <c r="Y54" s="181"/>
      <c r="Z54" s="181"/>
      <c r="AA54" s="570"/>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row>
    <row r="55" spans="1:70" x14ac:dyDescent="0.3">
      <c r="A55" s="180"/>
      <c r="B55" s="181"/>
      <c r="C55" s="182"/>
      <c r="D55" s="181"/>
      <c r="E55" s="181"/>
      <c r="F55" s="181"/>
      <c r="G55" s="181"/>
      <c r="H55" s="181"/>
      <c r="I55" s="180"/>
      <c r="J55" s="181"/>
      <c r="K55" s="181"/>
      <c r="L55" s="181"/>
      <c r="M55" s="181"/>
      <c r="N55" s="181"/>
      <c r="O55" s="181"/>
      <c r="P55" s="183"/>
      <c r="Q55" s="181"/>
      <c r="R55" s="181"/>
      <c r="S55" s="181"/>
      <c r="T55" s="181"/>
      <c r="U55" s="181"/>
      <c r="V55" s="181"/>
      <c r="W55" s="181"/>
      <c r="X55" s="181"/>
      <c r="Y55" s="181"/>
      <c r="Z55" s="181"/>
      <c r="AA55" s="570"/>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row>
    <row r="56" spans="1:70" x14ac:dyDescent="0.3">
      <c r="A56" s="180"/>
      <c r="B56" s="181"/>
      <c r="C56" s="182"/>
      <c r="D56" s="181"/>
      <c r="E56" s="181"/>
      <c r="F56" s="181"/>
      <c r="G56" s="181"/>
      <c r="H56" s="181"/>
      <c r="I56" s="180"/>
      <c r="J56" s="181"/>
      <c r="K56" s="181"/>
      <c r="L56" s="181"/>
      <c r="M56" s="181"/>
      <c r="N56" s="181"/>
      <c r="O56" s="181"/>
      <c r="P56" s="183"/>
      <c r="Q56" s="181"/>
      <c r="R56" s="181"/>
      <c r="S56" s="181"/>
      <c r="T56" s="181"/>
      <c r="U56" s="181"/>
      <c r="V56" s="181"/>
      <c r="W56" s="181"/>
      <c r="X56" s="181"/>
      <c r="Y56" s="181"/>
      <c r="Z56" s="181"/>
      <c r="AA56" s="570"/>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row>
    <row r="57" spans="1:70" x14ac:dyDescent="0.3">
      <c r="A57" s="180"/>
      <c r="B57" s="181"/>
      <c r="C57" s="182"/>
      <c r="D57" s="181"/>
      <c r="E57" s="181"/>
      <c r="F57" s="181"/>
      <c r="G57" s="181"/>
      <c r="H57" s="181"/>
      <c r="I57" s="180"/>
      <c r="J57" s="181"/>
      <c r="K57" s="181"/>
      <c r="L57" s="181"/>
      <c r="M57" s="181"/>
      <c r="N57" s="181"/>
      <c r="O57" s="181"/>
      <c r="P57" s="183"/>
      <c r="Q57" s="181"/>
      <c r="R57" s="181"/>
      <c r="S57" s="181"/>
      <c r="T57" s="181"/>
      <c r="U57" s="181"/>
      <c r="V57" s="181"/>
      <c r="W57" s="181"/>
      <c r="X57" s="181"/>
      <c r="Y57" s="181"/>
      <c r="Z57" s="181"/>
      <c r="AA57" s="570"/>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row>
    <row r="58" spans="1:70" x14ac:dyDescent="0.3">
      <c r="A58" s="180"/>
      <c r="B58" s="181"/>
      <c r="C58" s="182"/>
      <c r="D58" s="181"/>
      <c r="E58" s="181"/>
      <c r="F58" s="181"/>
      <c r="G58" s="181"/>
      <c r="H58" s="181"/>
      <c r="I58" s="180"/>
      <c r="J58" s="181"/>
      <c r="K58" s="181"/>
      <c r="L58" s="181"/>
      <c r="M58" s="181"/>
      <c r="N58" s="181"/>
      <c r="O58" s="181"/>
      <c r="P58" s="183"/>
      <c r="Q58" s="181"/>
      <c r="R58" s="181"/>
      <c r="S58" s="181"/>
      <c r="T58" s="181"/>
      <c r="U58" s="181"/>
      <c r="V58" s="181"/>
      <c r="W58" s="181"/>
      <c r="X58" s="181"/>
      <c r="Y58" s="181"/>
      <c r="Z58" s="181"/>
      <c r="AA58" s="570"/>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row>
    <row r="59" spans="1:70" x14ac:dyDescent="0.3">
      <c r="A59" s="180"/>
      <c r="B59" s="181"/>
      <c r="C59" s="182"/>
      <c r="D59" s="181"/>
      <c r="E59" s="181"/>
      <c r="F59" s="181"/>
      <c r="G59" s="181"/>
      <c r="H59" s="181"/>
      <c r="I59" s="180"/>
      <c r="J59" s="181"/>
      <c r="K59" s="181"/>
      <c r="L59" s="181"/>
      <c r="M59" s="181"/>
      <c r="N59" s="181"/>
      <c r="O59" s="181"/>
      <c r="P59" s="183"/>
      <c r="Q59" s="181"/>
      <c r="R59" s="181"/>
      <c r="S59" s="181"/>
      <c r="T59" s="181"/>
      <c r="U59" s="181"/>
      <c r="V59" s="181"/>
      <c r="W59" s="181"/>
      <c r="X59" s="181"/>
      <c r="Y59" s="181"/>
      <c r="Z59" s="181"/>
      <c r="AA59" s="570"/>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row>
    <row r="60" spans="1:70" x14ac:dyDescent="0.3">
      <c r="A60" s="180"/>
      <c r="B60" s="181"/>
      <c r="C60" s="182"/>
      <c r="D60" s="181"/>
      <c r="E60" s="181"/>
      <c r="F60" s="181"/>
      <c r="G60" s="181"/>
      <c r="H60" s="181"/>
      <c r="I60" s="180"/>
      <c r="J60" s="181"/>
      <c r="K60" s="181"/>
      <c r="L60" s="181"/>
      <c r="M60" s="181"/>
      <c r="N60" s="181"/>
      <c r="O60" s="181"/>
      <c r="P60" s="183"/>
      <c r="Q60" s="181"/>
      <c r="R60" s="181"/>
      <c r="S60" s="181"/>
      <c r="T60" s="181"/>
      <c r="U60" s="181"/>
      <c r="V60" s="181"/>
      <c r="W60" s="181"/>
      <c r="X60" s="181"/>
      <c r="Y60" s="181"/>
      <c r="Z60" s="181"/>
      <c r="AA60" s="570"/>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row>
    <row r="61" spans="1:70" x14ac:dyDescent="0.3">
      <c r="A61" s="180"/>
      <c r="B61" s="181"/>
      <c r="C61" s="182"/>
      <c r="D61" s="181"/>
      <c r="E61" s="181"/>
      <c r="F61" s="181"/>
      <c r="G61" s="181"/>
      <c r="H61" s="181"/>
      <c r="I61" s="180"/>
      <c r="J61" s="181"/>
      <c r="K61" s="181"/>
      <c r="L61" s="181"/>
      <c r="M61" s="181"/>
      <c r="N61" s="181"/>
      <c r="O61" s="181"/>
      <c r="P61" s="183"/>
      <c r="Q61" s="181"/>
      <c r="R61" s="181"/>
      <c r="S61" s="181"/>
      <c r="T61" s="181"/>
      <c r="U61" s="181"/>
      <c r="V61" s="181"/>
      <c r="W61" s="181"/>
      <c r="X61" s="181"/>
      <c r="Y61" s="181"/>
      <c r="Z61" s="181"/>
      <c r="AA61" s="570"/>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row>
    <row r="62" spans="1:70" x14ac:dyDescent="0.3">
      <c r="A62" s="180"/>
      <c r="B62" s="181"/>
      <c r="C62" s="182"/>
      <c r="D62" s="181"/>
      <c r="E62" s="181"/>
      <c r="F62" s="181"/>
      <c r="G62" s="181"/>
      <c r="H62" s="181"/>
      <c r="I62" s="180"/>
      <c r="J62" s="181"/>
      <c r="K62" s="181"/>
      <c r="L62" s="181"/>
      <c r="M62" s="181"/>
      <c r="N62" s="181"/>
      <c r="O62" s="181"/>
      <c r="P62" s="183"/>
      <c r="Q62" s="181"/>
      <c r="R62" s="181"/>
      <c r="S62" s="181"/>
      <c r="T62" s="181"/>
      <c r="U62" s="181"/>
      <c r="V62" s="181"/>
      <c r="W62" s="181"/>
      <c r="X62" s="181"/>
      <c r="Y62" s="181"/>
      <c r="Z62" s="181"/>
      <c r="AA62" s="570"/>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row>
    <row r="63" spans="1:70" x14ac:dyDescent="0.3">
      <c r="A63" s="180"/>
      <c r="B63" s="181"/>
      <c r="C63" s="182"/>
      <c r="D63" s="181"/>
      <c r="E63" s="181"/>
      <c r="F63" s="181"/>
      <c r="G63" s="181"/>
      <c r="H63" s="181"/>
      <c r="I63" s="180"/>
      <c r="J63" s="181"/>
      <c r="K63" s="181"/>
      <c r="L63" s="181"/>
      <c r="M63" s="181"/>
      <c r="N63" s="181"/>
      <c r="O63" s="181"/>
      <c r="P63" s="183"/>
      <c r="Q63" s="181"/>
      <c r="R63" s="181"/>
      <c r="S63" s="181"/>
      <c r="T63" s="181"/>
      <c r="U63" s="181"/>
      <c r="V63" s="181"/>
      <c r="W63" s="181"/>
      <c r="X63" s="181"/>
      <c r="Y63" s="181"/>
      <c r="Z63" s="181"/>
      <c r="AA63" s="570"/>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row>
    <row r="64" spans="1:70" x14ac:dyDescent="0.3">
      <c r="A64" s="180"/>
      <c r="B64" s="181"/>
      <c r="C64" s="182"/>
      <c r="D64" s="181"/>
      <c r="E64" s="181"/>
      <c r="F64" s="181"/>
      <c r="G64" s="181"/>
      <c r="H64" s="181"/>
      <c r="I64" s="180"/>
      <c r="J64" s="181"/>
      <c r="K64" s="181"/>
      <c r="L64" s="181"/>
      <c r="M64" s="181"/>
      <c r="N64" s="181"/>
      <c r="O64" s="181"/>
      <c r="P64" s="183"/>
      <c r="Q64" s="181"/>
      <c r="R64" s="181"/>
      <c r="S64" s="181"/>
      <c r="T64" s="181"/>
      <c r="U64" s="181"/>
      <c r="V64" s="181"/>
      <c r="W64" s="181"/>
      <c r="X64" s="181"/>
      <c r="Y64" s="181"/>
      <c r="Z64" s="181"/>
      <c r="AA64" s="570"/>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row>
    <row r="65" spans="1:70" x14ac:dyDescent="0.3">
      <c r="A65" s="180"/>
      <c r="B65" s="181"/>
      <c r="C65" s="182"/>
      <c r="D65" s="181"/>
      <c r="E65" s="181"/>
      <c r="F65" s="181"/>
      <c r="G65" s="181"/>
      <c r="H65" s="181"/>
      <c r="I65" s="180"/>
      <c r="J65" s="181"/>
      <c r="K65" s="181"/>
      <c r="L65" s="181"/>
      <c r="M65" s="181"/>
      <c r="N65" s="181"/>
      <c r="O65" s="181"/>
      <c r="P65" s="183"/>
      <c r="Q65" s="181"/>
      <c r="R65" s="181"/>
      <c r="S65" s="181"/>
      <c r="T65" s="181"/>
      <c r="U65" s="181"/>
      <c r="V65" s="181"/>
      <c r="W65" s="181"/>
      <c r="X65" s="181"/>
      <c r="Y65" s="181"/>
      <c r="Z65" s="181"/>
      <c r="AA65" s="570"/>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row>
    <row r="66" spans="1:70" x14ac:dyDescent="0.3">
      <c r="A66" s="180"/>
      <c r="B66" s="181"/>
      <c r="C66" s="182"/>
      <c r="D66" s="181"/>
      <c r="E66" s="181"/>
      <c r="F66" s="181"/>
      <c r="G66" s="181"/>
      <c r="H66" s="181"/>
      <c r="I66" s="180"/>
      <c r="J66" s="181"/>
      <c r="K66" s="181"/>
      <c r="L66" s="181"/>
      <c r="M66" s="181"/>
      <c r="N66" s="181"/>
      <c r="O66" s="181"/>
      <c r="P66" s="183"/>
      <c r="Q66" s="181"/>
      <c r="R66" s="181"/>
      <c r="S66" s="181"/>
      <c r="T66" s="181"/>
      <c r="U66" s="181"/>
      <c r="V66" s="181"/>
      <c r="W66" s="181"/>
      <c r="X66" s="181"/>
      <c r="Y66" s="181"/>
      <c r="Z66" s="181"/>
      <c r="AA66" s="570"/>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row>
    <row r="67" spans="1:70" x14ac:dyDescent="0.3">
      <c r="A67" s="180"/>
      <c r="B67" s="181"/>
      <c r="C67" s="182"/>
      <c r="D67" s="181"/>
      <c r="E67" s="181"/>
      <c r="F67" s="181"/>
      <c r="G67" s="181"/>
      <c r="H67" s="181"/>
      <c r="I67" s="180"/>
      <c r="J67" s="181"/>
      <c r="K67" s="181"/>
      <c r="L67" s="181"/>
      <c r="M67" s="181"/>
      <c r="N67" s="181"/>
      <c r="O67" s="181"/>
      <c r="P67" s="183"/>
      <c r="Q67" s="181"/>
      <c r="R67" s="181"/>
      <c r="S67" s="181"/>
      <c r="T67" s="181"/>
      <c r="U67" s="181"/>
      <c r="V67" s="181"/>
      <c r="W67" s="181"/>
      <c r="X67" s="181"/>
      <c r="Y67" s="181"/>
      <c r="Z67" s="181"/>
      <c r="AA67" s="570"/>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row>
    <row r="68" spans="1:70" x14ac:dyDescent="0.3">
      <c r="A68" s="180"/>
      <c r="B68" s="181"/>
      <c r="C68" s="182"/>
      <c r="D68" s="181"/>
      <c r="E68" s="181"/>
      <c r="F68" s="181"/>
      <c r="G68" s="181"/>
      <c r="H68" s="181"/>
      <c r="I68" s="180"/>
      <c r="J68" s="181"/>
      <c r="K68" s="181"/>
      <c r="L68" s="181"/>
      <c r="M68" s="181"/>
      <c r="N68" s="181"/>
      <c r="O68" s="181"/>
      <c r="P68" s="183"/>
      <c r="Q68" s="181"/>
      <c r="R68" s="181"/>
      <c r="S68" s="181"/>
      <c r="T68" s="181"/>
      <c r="U68" s="181"/>
      <c r="V68" s="181"/>
      <c r="W68" s="181"/>
      <c r="X68" s="181"/>
      <c r="Y68" s="181"/>
      <c r="Z68" s="181"/>
      <c r="AA68" s="570"/>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row>
    <row r="69" spans="1:70" x14ac:dyDescent="0.3">
      <c r="A69" s="180"/>
      <c r="B69" s="181"/>
      <c r="C69" s="182"/>
      <c r="D69" s="181"/>
      <c r="E69" s="181"/>
      <c r="F69" s="181"/>
      <c r="G69" s="181"/>
      <c r="H69" s="181"/>
      <c r="I69" s="180"/>
      <c r="J69" s="181"/>
      <c r="K69" s="181"/>
      <c r="L69" s="181"/>
      <c r="M69" s="181"/>
      <c r="N69" s="181"/>
      <c r="O69" s="181"/>
      <c r="P69" s="183"/>
      <c r="Q69" s="181"/>
      <c r="R69" s="181"/>
      <c r="S69" s="181"/>
      <c r="T69" s="181"/>
      <c r="U69" s="181"/>
      <c r="V69" s="181"/>
      <c r="W69" s="181"/>
      <c r="X69" s="181"/>
      <c r="Y69" s="181"/>
      <c r="Z69" s="181"/>
      <c r="AA69" s="570"/>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row>
    <row r="70" spans="1:70" x14ac:dyDescent="0.3">
      <c r="A70" s="180"/>
      <c r="B70" s="181"/>
      <c r="C70" s="182"/>
      <c r="D70" s="181"/>
      <c r="E70" s="181"/>
      <c r="F70" s="181"/>
      <c r="G70" s="181"/>
      <c r="H70" s="181"/>
      <c r="I70" s="180"/>
      <c r="J70" s="181"/>
      <c r="K70" s="181"/>
      <c r="L70" s="181"/>
      <c r="M70" s="181"/>
      <c r="N70" s="181"/>
      <c r="O70" s="181"/>
      <c r="P70" s="183"/>
      <c r="Q70" s="181"/>
      <c r="R70" s="181"/>
      <c r="S70" s="181"/>
      <c r="T70" s="181"/>
      <c r="U70" s="181"/>
      <c r="V70" s="181"/>
      <c r="W70" s="181"/>
      <c r="X70" s="181"/>
      <c r="Y70" s="181"/>
      <c r="Z70" s="181"/>
      <c r="AA70" s="570"/>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row>
    <row r="71" spans="1:70" x14ac:dyDescent="0.3">
      <c r="A71" s="180"/>
      <c r="B71" s="181"/>
      <c r="C71" s="182"/>
      <c r="D71" s="181"/>
      <c r="E71" s="181"/>
      <c r="F71" s="181"/>
      <c r="G71" s="181"/>
      <c r="H71" s="181"/>
      <c r="I71" s="180"/>
      <c r="J71" s="181"/>
      <c r="K71" s="181"/>
      <c r="L71" s="181"/>
      <c r="M71" s="181"/>
      <c r="N71" s="181"/>
      <c r="O71" s="181"/>
      <c r="P71" s="183"/>
      <c r="Q71" s="181"/>
      <c r="R71" s="181"/>
      <c r="S71" s="181"/>
      <c r="T71" s="181"/>
      <c r="U71" s="181"/>
      <c r="V71" s="181"/>
      <c r="W71" s="181"/>
      <c r="X71" s="181"/>
      <c r="Y71" s="181"/>
      <c r="Z71" s="181"/>
      <c r="AA71" s="570"/>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181"/>
    </row>
    <row r="72" spans="1:70" x14ac:dyDescent="0.3">
      <c r="A72" s="180"/>
      <c r="B72" s="181"/>
      <c r="C72" s="182"/>
      <c r="D72" s="181"/>
      <c r="E72" s="181"/>
      <c r="F72" s="181"/>
      <c r="G72" s="181"/>
      <c r="H72" s="181"/>
      <c r="I72" s="180"/>
      <c r="J72" s="181"/>
      <c r="K72" s="181"/>
      <c r="L72" s="181"/>
      <c r="M72" s="181"/>
      <c r="N72" s="181"/>
      <c r="O72" s="181"/>
      <c r="P72" s="183"/>
      <c r="Q72" s="181"/>
      <c r="R72" s="181"/>
      <c r="S72" s="181"/>
      <c r="T72" s="181"/>
      <c r="U72" s="181"/>
      <c r="V72" s="181"/>
      <c r="W72" s="181"/>
      <c r="X72" s="181"/>
      <c r="Y72" s="181"/>
      <c r="Z72" s="181"/>
      <c r="AA72" s="570"/>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row>
    <row r="73" spans="1:70" x14ac:dyDescent="0.3">
      <c r="A73" s="180"/>
      <c r="B73" s="181"/>
      <c r="C73" s="182"/>
      <c r="D73" s="181"/>
      <c r="E73" s="181"/>
      <c r="F73" s="181"/>
      <c r="G73" s="181"/>
      <c r="H73" s="181"/>
      <c r="I73" s="180"/>
      <c r="J73" s="181"/>
      <c r="K73" s="181"/>
      <c r="L73" s="181"/>
      <c r="M73" s="181"/>
      <c r="N73" s="181"/>
      <c r="O73" s="181"/>
      <c r="P73" s="183"/>
      <c r="Q73" s="181"/>
      <c r="R73" s="181"/>
      <c r="S73" s="181"/>
      <c r="T73" s="181"/>
      <c r="U73" s="181"/>
      <c r="V73" s="181"/>
      <c r="W73" s="181"/>
      <c r="X73" s="181"/>
      <c r="Y73" s="181"/>
      <c r="Z73" s="181"/>
      <c r="AA73" s="570"/>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row>
    <row r="74" spans="1:70" x14ac:dyDescent="0.3">
      <c r="A74" s="180"/>
      <c r="B74" s="181"/>
      <c r="C74" s="182"/>
      <c r="D74" s="181"/>
      <c r="E74" s="181"/>
      <c r="F74" s="181"/>
      <c r="G74" s="181"/>
      <c r="H74" s="181"/>
      <c r="I74" s="180"/>
      <c r="J74" s="181"/>
      <c r="K74" s="181"/>
      <c r="L74" s="181"/>
      <c r="M74" s="181"/>
      <c r="N74" s="181"/>
      <c r="O74" s="181"/>
      <c r="P74" s="183"/>
      <c r="Q74" s="181"/>
      <c r="R74" s="181"/>
      <c r="S74" s="181"/>
      <c r="T74" s="181"/>
      <c r="U74" s="181"/>
      <c r="V74" s="181"/>
      <c r="W74" s="181"/>
      <c r="X74" s="181"/>
      <c r="Y74" s="181"/>
      <c r="Z74" s="181"/>
      <c r="AA74" s="570"/>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row>
    <row r="75" spans="1:70" x14ac:dyDescent="0.3">
      <c r="A75" s="180"/>
      <c r="B75" s="181"/>
      <c r="C75" s="182"/>
      <c r="D75" s="181"/>
      <c r="E75" s="181"/>
      <c r="F75" s="181"/>
      <c r="G75" s="181"/>
      <c r="H75" s="181"/>
      <c r="I75" s="180"/>
      <c r="J75" s="181"/>
      <c r="K75" s="181"/>
      <c r="L75" s="181"/>
      <c r="M75" s="181"/>
      <c r="N75" s="181"/>
      <c r="O75" s="181"/>
      <c r="P75" s="183"/>
      <c r="Q75" s="181"/>
      <c r="R75" s="181"/>
      <c r="S75" s="181"/>
      <c r="T75" s="181"/>
      <c r="U75" s="181"/>
      <c r="V75" s="181"/>
      <c r="W75" s="181"/>
      <c r="X75" s="181"/>
      <c r="Y75" s="181"/>
      <c r="Z75" s="181"/>
      <c r="AA75" s="570"/>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row>
    <row r="76" spans="1:70" x14ac:dyDescent="0.3">
      <c r="A76" s="180"/>
      <c r="B76" s="181"/>
      <c r="C76" s="182"/>
      <c r="D76" s="181"/>
      <c r="E76" s="181"/>
      <c r="F76" s="181"/>
      <c r="G76" s="181"/>
      <c r="H76" s="181"/>
      <c r="I76" s="180"/>
      <c r="J76" s="181"/>
      <c r="K76" s="181"/>
      <c r="L76" s="181"/>
      <c r="M76" s="181"/>
      <c r="N76" s="181"/>
      <c r="O76" s="181"/>
      <c r="P76" s="183"/>
      <c r="Q76" s="181"/>
      <c r="R76" s="181"/>
      <c r="S76" s="181"/>
      <c r="T76" s="181"/>
      <c r="U76" s="181"/>
      <c r="V76" s="181"/>
      <c r="W76" s="181"/>
      <c r="X76" s="181"/>
      <c r="Y76" s="181"/>
      <c r="Z76" s="181"/>
      <c r="AA76" s="570"/>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row>
    <row r="77" spans="1:70" x14ac:dyDescent="0.3">
      <c r="A77" s="180"/>
      <c r="B77" s="181"/>
      <c r="C77" s="182"/>
      <c r="D77" s="181"/>
      <c r="E77" s="181"/>
      <c r="F77" s="181"/>
      <c r="G77" s="181"/>
      <c r="H77" s="181"/>
      <c r="I77" s="180"/>
      <c r="J77" s="181"/>
      <c r="K77" s="181"/>
      <c r="L77" s="181"/>
      <c r="M77" s="181"/>
      <c r="N77" s="181"/>
      <c r="O77" s="181"/>
      <c r="P77" s="183"/>
      <c r="Q77" s="181"/>
      <c r="R77" s="181"/>
      <c r="S77" s="181"/>
      <c r="T77" s="181"/>
      <c r="U77" s="181"/>
      <c r="V77" s="181"/>
      <c r="W77" s="181"/>
      <c r="X77" s="181"/>
      <c r="Y77" s="181"/>
      <c r="Z77" s="181"/>
      <c r="AA77" s="570"/>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row>
    <row r="78" spans="1:70" x14ac:dyDescent="0.3">
      <c r="A78" s="180"/>
      <c r="B78" s="181"/>
      <c r="C78" s="182"/>
      <c r="D78" s="181"/>
      <c r="E78" s="181"/>
      <c r="F78" s="181"/>
      <c r="G78" s="181"/>
      <c r="H78" s="181"/>
      <c r="I78" s="180"/>
      <c r="J78" s="181"/>
      <c r="K78" s="181"/>
      <c r="L78" s="181"/>
      <c r="M78" s="181"/>
      <c r="N78" s="181"/>
      <c r="O78" s="181"/>
      <c r="P78" s="183"/>
      <c r="Q78" s="181"/>
      <c r="R78" s="181"/>
      <c r="S78" s="181"/>
      <c r="T78" s="181"/>
      <c r="U78" s="181"/>
      <c r="V78" s="181"/>
      <c r="W78" s="181"/>
      <c r="X78" s="181"/>
      <c r="Y78" s="181"/>
      <c r="Z78" s="181"/>
      <c r="AA78" s="570"/>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row>
    <row r="79" spans="1:70" x14ac:dyDescent="0.3">
      <c r="A79" s="180"/>
      <c r="B79" s="181"/>
      <c r="C79" s="182"/>
      <c r="D79" s="181"/>
      <c r="E79" s="181"/>
      <c r="F79" s="181"/>
      <c r="G79" s="181"/>
      <c r="H79" s="181"/>
      <c r="I79" s="180"/>
      <c r="J79" s="181"/>
      <c r="K79" s="181"/>
      <c r="L79" s="181"/>
      <c r="M79" s="181"/>
      <c r="N79" s="181"/>
      <c r="O79" s="181"/>
      <c r="P79" s="183"/>
      <c r="Q79" s="181"/>
      <c r="R79" s="181"/>
      <c r="S79" s="181"/>
      <c r="T79" s="181"/>
      <c r="U79" s="181"/>
      <c r="V79" s="181"/>
      <c r="W79" s="181"/>
      <c r="X79" s="181"/>
      <c r="Y79" s="181"/>
      <c r="Z79" s="181"/>
      <c r="AA79" s="570"/>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1"/>
      <c r="BM79" s="181"/>
      <c r="BN79" s="181"/>
      <c r="BO79" s="181"/>
      <c r="BP79" s="181"/>
      <c r="BQ79" s="181"/>
      <c r="BR79" s="181"/>
    </row>
    <row r="80" spans="1:70" x14ac:dyDescent="0.3">
      <c r="A80" s="180"/>
      <c r="B80" s="181"/>
      <c r="C80" s="182"/>
      <c r="D80" s="181"/>
      <c r="E80" s="181"/>
      <c r="F80" s="181"/>
      <c r="G80" s="181"/>
      <c r="H80" s="181"/>
      <c r="I80" s="180"/>
      <c r="J80" s="181"/>
      <c r="K80" s="181"/>
      <c r="L80" s="181"/>
      <c r="M80" s="181"/>
      <c r="N80" s="181"/>
      <c r="O80" s="181"/>
      <c r="P80" s="183"/>
      <c r="Q80" s="181"/>
      <c r="R80" s="181"/>
      <c r="S80" s="181"/>
      <c r="T80" s="181"/>
      <c r="U80" s="181"/>
      <c r="V80" s="181"/>
      <c r="W80" s="181"/>
      <c r="X80" s="181"/>
      <c r="Y80" s="181"/>
      <c r="Z80" s="181"/>
      <c r="AA80" s="570"/>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181"/>
    </row>
    <row r="81" spans="1:70" x14ac:dyDescent="0.3">
      <c r="A81" s="180"/>
      <c r="B81" s="181"/>
      <c r="C81" s="182"/>
      <c r="D81" s="181"/>
      <c r="E81" s="181"/>
      <c r="F81" s="181"/>
      <c r="G81" s="181"/>
      <c r="H81" s="181"/>
      <c r="I81" s="180"/>
      <c r="J81" s="181"/>
      <c r="K81" s="181"/>
      <c r="L81" s="181"/>
      <c r="M81" s="181"/>
      <c r="N81" s="181"/>
      <c r="O81" s="181"/>
      <c r="P81" s="183"/>
      <c r="Q81" s="181"/>
      <c r="R81" s="181"/>
      <c r="S81" s="181"/>
      <c r="T81" s="181"/>
      <c r="U81" s="181"/>
      <c r="V81" s="181"/>
      <c r="W81" s="181"/>
      <c r="X81" s="181"/>
      <c r="Y81" s="181"/>
      <c r="Z81" s="181"/>
      <c r="AA81" s="570"/>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1"/>
      <c r="BR81" s="181"/>
    </row>
    <row r="82" spans="1:70" x14ac:dyDescent="0.3">
      <c r="A82" s="180"/>
      <c r="B82" s="181"/>
      <c r="C82" s="182"/>
      <c r="D82" s="181"/>
      <c r="E82" s="181"/>
      <c r="F82" s="181"/>
      <c r="G82" s="181"/>
      <c r="H82" s="181"/>
      <c r="I82" s="180"/>
      <c r="J82" s="181"/>
      <c r="K82" s="181"/>
      <c r="L82" s="181"/>
      <c r="M82" s="181"/>
      <c r="N82" s="181"/>
      <c r="O82" s="181"/>
      <c r="P82" s="183"/>
      <c r="Q82" s="181"/>
      <c r="R82" s="181"/>
      <c r="S82" s="181"/>
      <c r="T82" s="181"/>
      <c r="U82" s="181"/>
      <c r="V82" s="181"/>
      <c r="W82" s="181"/>
      <c r="X82" s="181"/>
      <c r="Y82" s="181"/>
      <c r="Z82" s="181"/>
      <c r="AA82" s="570"/>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1"/>
      <c r="BR82" s="181"/>
    </row>
    <row r="83" spans="1:70" x14ac:dyDescent="0.3">
      <c r="A83" s="180"/>
      <c r="B83" s="181"/>
      <c r="C83" s="182"/>
      <c r="D83" s="181"/>
      <c r="E83" s="181"/>
      <c r="F83" s="181"/>
      <c r="G83" s="181"/>
      <c r="H83" s="181"/>
      <c r="I83" s="180"/>
      <c r="J83" s="181"/>
      <c r="K83" s="181"/>
      <c r="L83" s="181"/>
      <c r="M83" s="181"/>
      <c r="N83" s="181"/>
      <c r="O83" s="181"/>
      <c r="P83" s="183"/>
      <c r="Q83" s="181"/>
      <c r="R83" s="181"/>
      <c r="S83" s="181"/>
      <c r="T83" s="181"/>
      <c r="U83" s="181"/>
      <c r="V83" s="181"/>
      <c r="W83" s="181"/>
      <c r="X83" s="181"/>
      <c r="Y83" s="181"/>
      <c r="Z83" s="181"/>
      <c r="AA83" s="570"/>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181"/>
    </row>
    <row r="84" spans="1:70" x14ac:dyDescent="0.3">
      <c r="A84" s="180"/>
      <c r="B84" s="181"/>
      <c r="C84" s="182"/>
      <c r="D84" s="181"/>
      <c r="E84" s="181"/>
      <c r="F84" s="181"/>
      <c r="G84" s="181"/>
      <c r="H84" s="181"/>
      <c r="I84" s="180"/>
      <c r="J84" s="181"/>
      <c r="K84" s="181"/>
      <c r="L84" s="181"/>
      <c r="M84" s="181"/>
      <c r="N84" s="181"/>
      <c r="O84" s="181"/>
      <c r="P84" s="183"/>
      <c r="Q84" s="181"/>
      <c r="R84" s="181"/>
      <c r="S84" s="181"/>
      <c r="T84" s="181"/>
      <c r="U84" s="181"/>
      <c r="V84" s="181"/>
      <c r="W84" s="181"/>
      <c r="X84" s="181"/>
      <c r="Y84" s="181"/>
      <c r="Z84" s="181"/>
      <c r="AA84" s="570"/>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row>
    <row r="85" spans="1:70" x14ac:dyDescent="0.3">
      <c r="A85" s="180"/>
      <c r="B85" s="181"/>
      <c r="C85" s="182"/>
      <c r="D85" s="181"/>
      <c r="E85" s="181"/>
      <c r="F85" s="181"/>
      <c r="G85" s="181"/>
      <c r="H85" s="181"/>
      <c r="I85" s="180"/>
      <c r="J85" s="181"/>
      <c r="K85" s="181"/>
      <c r="L85" s="181"/>
      <c r="M85" s="181"/>
      <c r="N85" s="181"/>
      <c r="O85" s="181"/>
      <c r="P85" s="183"/>
      <c r="Q85" s="181"/>
      <c r="R85" s="181"/>
      <c r="S85" s="181"/>
      <c r="T85" s="181"/>
      <c r="U85" s="181"/>
      <c r="V85" s="181"/>
      <c r="W85" s="181"/>
      <c r="X85" s="181"/>
      <c r="Y85" s="181"/>
      <c r="Z85" s="181"/>
      <c r="AA85" s="570"/>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c r="BF85" s="181"/>
      <c r="BG85" s="181"/>
      <c r="BH85" s="181"/>
      <c r="BI85" s="181"/>
      <c r="BJ85" s="181"/>
      <c r="BK85" s="181"/>
      <c r="BL85" s="181"/>
      <c r="BM85" s="181"/>
      <c r="BN85" s="181"/>
      <c r="BO85" s="181"/>
      <c r="BP85" s="181"/>
      <c r="BQ85" s="181"/>
      <c r="BR85" s="181"/>
    </row>
    <row r="86" spans="1:70" x14ac:dyDescent="0.3">
      <c r="A86" s="180"/>
      <c r="B86" s="181"/>
      <c r="C86" s="182"/>
      <c r="D86" s="181"/>
      <c r="E86" s="181"/>
      <c r="F86" s="181"/>
      <c r="G86" s="181"/>
      <c r="H86" s="181"/>
      <c r="I86" s="180"/>
      <c r="J86" s="181"/>
      <c r="K86" s="181"/>
      <c r="L86" s="181"/>
      <c r="M86" s="181"/>
      <c r="N86" s="181"/>
      <c r="O86" s="181"/>
      <c r="P86" s="183"/>
      <c r="Q86" s="181"/>
      <c r="R86" s="181"/>
      <c r="S86" s="181"/>
      <c r="T86" s="181"/>
      <c r="U86" s="181"/>
      <c r="V86" s="181"/>
      <c r="W86" s="181"/>
      <c r="X86" s="181"/>
      <c r="Y86" s="181"/>
      <c r="Z86" s="181"/>
      <c r="AA86" s="570"/>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181"/>
    </row>
    <row r="87" spans="1:70" x14ac:dyDescent="0.3">
      <c r="A87" s="180"/>
      <c r="B87" s="181"/>
      <c r="C87" s="182"/>
      <c r="D87" s="181"/>
      <c r="E87" s="181"/>
      <c r="F87" s="181"/>
      <c r="G87" s="181"/>
      <c r="H87" s="181"/>
      <c r="I87" s="180"/>
      <c r="J87" s="181"/>
      <c r="K87" s="181"/>
      <c r="L87" s="181"/>
      <c r="M87" s="181"/>
      <c r="N87" s="181"/>
      <c r="O87" s="181"/>
      <c r="P87" s="183"/>
      <c r="Q87" s="181"/>
      <c r="R87" s="181"/>
      <c r="S87" s="181"/>
      <c r="T87" s="181"/>
      <c r="U87" s="181"/>
      <c r="V87" s="181"/>
      <c r="W87" s="181"/>
      <c r="X87" s="181"/>
      <c r="Y87" s="181"/>
      <c r="Z87" s="181"/>
      <c r="AA87" s="570"/>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row>
    <row r="88" spans="1:70" x14ac:dyDescent="0.3">
      <c r="A88" s="180"/>
      <c r="B88" s="181"/>
      <c r="C88" s="182"/>
      <c r="D88" s="181"/>
      <c r="E88" s="181"/>
      <c r="F88" s="181"/>
      <c r="G88" s="181"/>
      <c r="H88" s="181"/>
      <c r="I88" s="180"/>
      <c r="J88" s="181"/>
      <c r="K88" s="181"/>
      <c r="L88" s="181"/>
      <c r="M88" s="181"/>
      <c r="N88" s="181"/>
      <c r="O88" s="181"/>
      <c r="P88" s="183"/>
      <c r="Q88" s="181"/>
      <c r="R88" s="181"/>
      <c r="S88" s="181"/>
      <c r="T88" s="181"/>
      <c r="U88" s="181"/>
      <c r="V88" s="181"/>
      <c r="W88" s="181"/>
      <c r="X88" s="181"/>
      <c r="Y88" s="181"/>
      <c r="Z88" s="181"/>
      <c r="AA88" s="570"/>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1"/>
      <c r="BR88" s="181"/>
    </row>
    <row r="89" spans="1:70" x14ac:dyDescent="0.3">
      <c r="A89" s="180"/>
      <c r="B89" s="181"/>
      <c r="C89" s="182"/>
      <c r="D89" s="181"/>
      <c r="E89" s="181"/>
      <c r="F89" s="181"/>
      <c r="G89" s="181"/>
      <c r="H89" s="181"/>
      <c r="I89" s="180"/>
      <c r="J89" s="181"/>
      <c r="K89" s="181"/>
      <c r="L89" s="181"/>
      <c r="M89" s="181"/>
      <c r="N89" s="181"/>
      <c r="O89" s="181"/>
      <c r="P89" s="183"/>
      <c r="Q89" s="181"/>
      <c r="R89" s="181"/>
      <c r="S89" s="181"/>
      <c r="T89" s="181"/>
      <c r="U89" s="181"/>
      <c r="V89" s="181"/>
      <c r="W89" s="181"/>
      <c r="X89" s="181"/>
      <c r="Y89" s="181"/>
      <c r="Z89" s="181"/>
      <c r="AA89" s="570"/>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row>
    <row r="90" spans="1:70" x14ac:dyDescent="0.3">
      <c r="A90" s="180"/>
      <c r="B90" s="181"/>
      <c r="C90" s="182"/>
      <c r="D90" s="181"/>
      <c r="E90" s="181"/>
      <c r="F90" s="181"/>
      <c r="G90" s="181"/>
      <c r="H90" s="181"/>
      <c r="I90" s="180"/>
      <c r="J90" s="181"/>
      <c r="K90" s="181"/>
      <c r="L90" s="181"/>
      <c r="M90" s="181"/>
      <c r="N90" s="181"/>
      <c r="O90" s="181"/>
      <c r="P90" s="183"/>
      <c r="Q90" s="181"/>
      <c r="R90" s="181"/>
      <c r="S90" s="181"/>
      <c r="T90" s="181"/>
      <c r="U90" s="181"/>
      <c r="V90" s="181"/>
      <c r="W90" s="181"/>
      <c r="X90" s="181"/>
      <c r="Y90" s="181"/>
      <c r="Z90" s="181"/>
      <c r="AA90" s="570"/>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1"/>
      <c r="BR90" s="181"/>
    </row>
    <row r="91" spans="1:70" x14ac:dyDescent="0.3">
      <c r="A91" s="180"/>
      <c r="B91" s="181"/>
      <c r="C91" s="182"/>
      <c r="D91" s="181"/>
      <c r="E91" s="181"/>
      <c r="F91" s="181"/>
      <c r="G91" s="181"/>
      <c r="H91" s="181"/>
      <c r="I91" s="180"/>
      <c r="J91" s="181"/>
      <c r="K91" s="181"/>
      <c r="L91" s="181"/>
      <c r="M91" s="181"/>
      <c r="N91" s="181"/>
      <c r="O91" s="181"/>
      <c r="P91" s="183"/>
      <c r="Q91" s="181"/>
      <c r="R91" s="181"/>
      <c r="S91" s="181"/>
      <c r="T91" s="181"/>
      <c r="U91" s="181"/>
      <c r="V91" s="181"/>
      <c r="W91" s="181"/>
      <c r="X91" s="181"/>
      <c r="Y91" s="181"/>
      <c r="Z91" s="181"/>
      <c r="AA91" s="570"/>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1"/>
      <c r="BM91" s="181"/>
      <c r="BN91" s="181"/>
      <c r="BO91" s="181"/>
      <c r="BP91" s="181"/>
      <c r="BQ91" s="181"/>
      <c r="BR91" s="181"/>
    </row>
    <row r="92" spans="1:70" x14ac:dyDescent="0.3">
      <c r="A92" s="180"/>
      <c r="B92" s="181"/>
      <c r="C92" s="182"/>
      <c r="D92" s="181"/>
      <c r="E92" s="181"/>
      <c r="F92" s="181"/>
      <c r="G92" s="181"/>
      <c r="H92" s="181"/>
      <c r="I92" s="180"/>
      <c r="J92" s="181"/>
      <c r="K92" s="181"/>
      <c r="L92" s="181"/>
      <c r="M92" s="181"/>
      <c r="N92" s="181"/>
      <c r="O92" s="181"/>
      <c r="P92" s="183"/>
      <c r="Q92" s="181"/>
      <c r="R92" s="181"/>
      <c r="S92" s="181"/>
      <c r="T92" s="181"/>
      <c r="U92" s="181"/>
      <c r="V92" s="181"/>
      <c r="W92" s="181"/>
      <c r="X92" s="181"/>
      <c r="Y92" s="181"/>
      <c r="Z92" s="181"/>
      <c r="AA92" s="570"/>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181"/>
    </row>
    <row r="93" spans="1:70" x14ac:dyDescent="0.3">
      <c r="A93" s="180"/>
      <c r="B93" s="181"/>
      <c r="C93" s="182"/>
      <c r="D93" s="181"/>
      <c r="E93" s="181"/>
      <c r="F93" s="181"/>
      <c r="G93" s="181"/>
      <c r="H93" s="181"/>
      <c r="I93" s="180"/>
      <c r="J93" s="181"/>
      <c r="K93" s="181"/>
      <c r="L93" s="181"/>
      <c r="M93" s="181"/>
      <c r="N93" s="181"/>
      <c r="O93" s="181"/>
      <c r="P93" s="183"/>
      <c r="Q93" s="181"/>
      <c r="R93" s="181"/>
      <c r="S93" s="181"/>
      <c r="T93" s="181"/>
      <c r="U93" s="181"/>
      <c r="V93" s="181"/>
      <c r="W93" s="181"/>
      <c r="X93" s="181"/>
      <c r="Y93" s="181"/>
      <c r="Z93" s="181"/>
      <c r="AA93" s="570"/>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row>
    <row r="94" spans="1:70" x14ac:dyDescent="0.3">
      <c r="A94" s="180"/>
      <c r="B94" s="181"/>
      <c r="C94" s="182"/>
      <c r="D94" s="181"/>
      <c r="E94" s="181"/>
      <c r="F94" s="181"/>
      <c r="G94" s="181"/>
      <c r="H94" s="181"/>
      <c r="I94" s="180"/>
      <c r="J94" s="181"/>
      <c r="K94" s="181"/>
      <c r="L94" s="181"/>
      <c r="M94" s="181"/>
      <c r="N94" s="181"/>
      <c r="O94" s="181"/>
      <c r="P94" s="183"/>
      <c r="Q94" s="181"/>
      <c r="R94" s="181"/>
      <c r="S94" s="181"/>
      <c r="T94" s="181"/>
      <c r="U94" s="181"/>
      <c r="V94" s="181"/>
      <c r="W94" s="181"/>
      <c r="X94" s="181"/>
      <c r="Y94" s="181"/>
      <c r="Z94" s="181"/>
      <c r="AA94" s="570"/>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row>
    <row r="95" spans="1:70" x14ac:dyDescent="0.3">
      <c r="A95" s="180"/>
      <c r="B95" s="181"/>
      <c r="C95" s="182"/>
      <c r="D95" s="181"/>
      <c r="E95" s="181"/>
      <c r="F95" s="181"/>
      <c r="G95" s="181"/>
      <c r="H95" s="181"/>
      <c r="I95" s="180"/>
      <c r="J95" s="181"/>
      <c r="K95" s="181"/>
      <c r="L95" s="181"/>
      <c r="M95" s="181"/>
      <c r="N95" s="181"/>
      <c r="O95" s="181"/>
      <c r="P95" s="183"/>
      <c r="Q95" s="181"/>
      <c r="R95" s="181"/>
      <c r="S95" s="181"/>
      <c r="T95" s="181"/>
      <c r="U95" s="181"/>
      <c r="V95" s="181"/>
      <c r="W95" s="181"/>
      <c r="X95" s="181"/>
      <c r="Y95" s="181"/>
      <c r="Z95" s="181"/>
      <c r="AA95" s="570"/>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row>
    <row r="96" spans="1:70" x14ac:dyDescent="0.3">
      <c r="A96" s="180"/>
      <c r="B96" s="181"/>
      <c r="C96" s="182"/>
      <c r="D96" s="181"/>
      <c r="E96" s="181"/>
      <c r="F96" s="181"/>
      <c r="G96" s="181"/>
      <c r="H96" s="181"/>
      <c r="I96" s="180"/>
      <c r="J96" s="181"/>
      <c r="K96" s="181"/>
      <c r="L96" s="181"/>
      <c r="M96" s="181"/>
      <c r="N96" s="181"/>
      <c r="O96" s="181"/>
      <c r="P96" s="183"/>
      <c r="Q96" s="181"/>
      <c r="R96" s="181"/>
      <c r="S96" s="181"/>
      <c r="T96" s="181"/>
      <c r="U96" s="181"/>
      <c r="V96" s="181"/>
      <c r="W96" s="181"/>
      <c r="X96" s="181"/>
      <c r="Y96" s="181"/>
      <c r="Z96" s="181"/>
      <c r="AA96" s="570"/>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row>
    <row r="97" spans="1:70" x14ac:dyDescent="0.3">
      <c r="A97" s="180"/>
      <c r="B97" s="181"/>
      <c r="C97" s="182"/>
      <c r="D97" s="181"/>
      <c r="E97" s="181"/>
      <c r="F97" s="181"/>
      <c r="G97" s="181"/>
      <c r="H97" s="181"/>
      <c r="I97" s="180"/>
      <c r="J97" s="181"/>
      <c r="K97" s="181"/>
      <c r="L97" s="181"/>
      <c r="M97" s="181"/>
      <c r="N97" s="181"/>
      <c r="O97" s="181"/>
      <c r="P97" s="183"/>
      <c r="Q97" s="181"/>
      <c r="R97" s="181"/>
      <c r="S97" s="181"/>
      <c r="T97" s="181"/>
      <c r="U97" s="181"/>
      <c r="V97" s="181"/>
      <c r="W97" s="181"/>
      <c r="X97" s="181"/>
      <c r="Y97" s="181"/>
      <c r="Z97" s="181"/>
      <c r="AA97" s="570"/>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row>
    <row r="98" spans="1:70" x14ac:dyDescent="0.3">
      <c r="A98" s="180"/>
      <c r="B98" s="181"/>
      <c r="C98" s="182"/>
      <c r="D98" s="181"/>
      <c r="E98" s="181"/>
      <c r="F98" s="181"/>
      <c r="G98" s="181"/>
      <c r="H98" s="181"/>
      <c r="I98" s="180"/>
      <c r="J98" s="181"/>
      <c r="K98" s="181"/>
      <c r="L98" s="181"/>
      <c r="M98" s="181"/>
      <c r="N98" s="181"/>
      <c r="O98" s="181"/>
      <c r="P98" s="183"/>
      <c r="Q98" s="181"/>
      <c r="R98" s="181"/>
      <c r="S98" s="181"/>
      <c r="T98" s="181"/>
      <c r="U98" s="181"/>
      <c r="V98" s="181"/>
      <c r="W98" s="181"/>
      <c r="X98" s="181"/>
      <c r="Y98" s="181"/>
      <c r="Z98" s="181"/>
      <c r="AA98" s="570"/>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row>
    <row r="99" spans="1:70" x14ac:dyDescent="0.3">
      <c r="A99" s="180"/>
      <c r="B99" s="181"/>
      <c r="C99" s="182"/>
      <c r="D99" s="181"/>
      <c r="E99" s="181"/>
      <c r="F99" s="181"/>
      <c r="G99" s="181"/>
      <c r="H99" s="181"/>
      <c r="I99" s="180"/>
      <c r="J99" s="181"/>
      <c r="K99" s="181"/>
      <c r="L99" s="181"/>
      <c r="M99" s="181"/>
      <c r="N99" s="181"/>
      <c r="O99" s="181"/>
      <c r="P99" s="183"/>
      <c r="Q99" s="181"/>
      <c r="R99" s="181"/>
      <c r="S99" s="181"/>
      <c r="T99" s="181"/>
      <c r="U99" s="181"/>
      <c r="V99" s="181"/>
      <c r="W99" s="181"/>
      <c r="X99" s="181"/>
      <c r="Y99" s="181"/>
      <c r="Z99" s="181"/>
      <c r="AA99" s="570"/>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row>
    <row r="100" spans="1:70" x14ac:dyDescent="0.3">
      <c r="A100" s="180"/>
      <c r="B100" s="181"/>
      <c r="C100" s="182"/>
      <c r="D100" s="181"/>
      <c r="E100" s="181"/>
      <c r="F100" s="181"/>
      <c r="G100" s="181"/>
      <c r="H100" s="181"/>
      <c r="I100" s="180"/>
      <c r="J100" s="181"/>
      <c r="K100" s="181"/>
      <c r="L100" s="181"/>
      <c r="M100" s="181"/>
      <c r="N100" s="181"/>
      <c r="O100" s="181"/>
      <c r="P100" s="183"/>
      <c r="Q100" s="181"/>
      <c r="R100" s="181"/>
      <c r="S100" s="181"/>
      <c r="T100" s="181"/>
      <c r="U100" s="181"/>
      <c r="V100" s="181"/>
      <c r="W100" s="181"/>
      <c r="X100" s="181"/>
      <c r="Y100" s="181"/>
      <c r="Z100" s="181"/>
      <c r="AA100" s="570"/>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row>
    <row r="101" spans="1:70" x14ac:dyDescent="0.3">
      <c r="A101" s="180"/>
      <c r="B101" s="181"/>
      <c r="C101" s="182"/>
      <c r="D101" s="181"/>
      <c r="E101" s="181"/>
      <c r="F101" s="181"/>
      <c r="G101" s="181"/>
      <c r="H101" s="181"/>
      <c r="I101" s="180"/>
      <c r="J101" s="181"/>
      <c r="K101" s="181"/>
      <c r="L101" s="181"/>
      <c r="M101" s="181"/>
      <c r="N101" s="181"/>
      <c r="O101" s="181"/>
      <c r="P101" s="183"/>
      <c r="Q101" s="181"/>
      <c r="R101" s="181"/>
      <c r="S101" s="181"/>
      <c r="T101" s="181"/>
      <c r="U101" s="181"/>
      <c r="V101" s="181"/>
      <c r="W101" s="181"/>
      <c r="X101" s="181"/>
      <c r="Y101" s="181"/>
      <c r="Z101" s="181"/>
      <c r="AA101" s="570"/>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row>
    <row r="102" spans="1:70" x14ac:dyDescent="0.3">
      <c r="A102" s="180"/>
      <c r="B102" s="181"/>
      <c r="C102" s="182"/>
      <c r="D102" s="181"/>
      <c r="E102" s="181"/>
      <c r="F102" s="181"/>
      <c r="G102" s="181"/>
      <c r="H102" s="181"/>
      <c r="I102" s="180"/>
      <c r="J102" s="181"/>
      <c r="K102" s="181"/>
      <c r="L102" s="181"/>
      <c r="M102" s="181"/>
      <c r="N102" s="181"/>
      <c r="O102" s="181"/>
      <c r="P102" s="183"/>
      <c r="Q102" s="181"/>
      <c r="R102" s="181"/>
      <c r="S102" s="181"/>
      <c r="T102" s="181"/>
      <c r="U102" s="181"/>
      <c r="V102" s="181"/>
      <c r="W102" s="181"/>
      <c r="X102" s="181"/>
      <c r="Y102" s="181"/>
      <c r="Z102" s="181"/>
      <c r="AA102" s="570"/>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row>
    <row r="103" spans="1:70" x14ac:dyDescent="0.3">
      <c r="A103" s="180"/>
      <c r="B103" s="181"/>
      <c r="C103" s="182"/>
      <c r="D103" s="181"/>
      <c r="E103" s="181"/>
      <c r="F103" s="181"/>
      <c r="G103" s="181"/>
      <c r="H103" s="181"/>
      <c r="I103" s="180"/>
      <c r="J103" s="181"/>
      <c r="K103" s="181"/>
      <c r="L103" s="181"/>
      <c r="M103" s="181"/>
      <c r="N103" s="181"/>
      <c r="O103" s="181"/>
      <c r="P103" s="183"/>
      <c r="Q103" s="181"/>
      <c r="R103" s="181"/>
      <c r="S103" s="181"/>
      <c r="T103" s="181"/>
      <c r="U103" s="181"/>
      <c r="V103" s="181"/>
      <c r="W103" s="181"/>
      <c r="X103" s="181"/>
      <c r="Y103" s="181"/>
      <c r="Z103" s="181"/>
      <c r="AA103" s="570"/>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row>
    <row r="104" spans="1:70" x14ac:dyDescent="0.3">
      <c r="A104" s="180"/>
      <c r="B104" s="181"/>
      <c r="C104" s="182"/>
      <c r="D104" s="181"/>
      <c r="E104" s="181"/>
      <c r="F104" s="181"/>
      <c r="G104" s="181"/>
      <c r="H104" s="181"/>
      <c r="I104" s="180"/>
      <c r="J104" s="181"/>
      <c r="K104" s="181"/>
      <c r="L104" s="181"/>
      <c r="M104" s="181"/>
      <c r="N104" s="181"/>
      <c r="O104" s="181"/>
      <c r="P104" s="183"/>
      <c r="Q104" s="181"/>
      <c r="R104" s="181"/>
      <c r="S104" s="181"/>
      <c r="T104" s="181"/>
      <c r="U104" s="181"/>
      <c r="V104" s="181"/>
      <c r="W104" s="181"/>
      <c r="X104" s="181"/>
      <c r="Y104" s="181"/>
      <c r="Z104" s="181"/>
      <c r="AA104" s="570"/>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1"/>
      <c r="BR104" s="181"/>
    </row>
    <row r="105" spans="1:70" x14ac:dyDescent="0.3">
      <c r="A105" s="180"/>
      <c r="B105" s="181"/>
      <c r="C105" s="182"/>
      <c r="D105" s="181"/>
      <c r="E105" s="181"/>
      <c r="F105" s="181"/>
      <c r="G105" s="181"/>
      <c r="H105" s="181"/>
      <c r="I105" s="180"/>
      <c r="J105" s="181"/>
      <c r="K105" s="181"/>
      <c r="L105" s="181"/>
      <c r="M105" s="181"/>
      <c r="N105" s="181"/>
      <c r="O105" s="181"/>
      <c r="P105" s="183"/>
      <c r="Q105" s="181"/>
      <c r="R105" s="181"/>
      <c r="S105" s="181"/>
      <c r="T105" s="181"/>
      <c r="U105" s="181"/>
      <c r="V105" s="181"/>
      <c r="W105" s="181"/>
      <c r="X105" s="181"/>
      <c r="Y105" s="181"/>
      <c r="Z105" s="181"/>
      <c r="AA105" s="570"/>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row>
    <row r="106" spans="1:70" x14ac:dyDescent="0.3">
      <c r="A106" s="180"/>
      <c r="B106" s="181"/>
      <c r="C106" s="182"/>
      <c r="D106" s="181"/>
      <c r="E106" s="181"/>
      <c r="F106" s="181"/>
      <c r="G106" s="181"/>
      <c r="H106" s="181"/>
      <c r="I106" s="180"/>
      <c r="J106" s="181"/>
      <c r="K106" s="181"/>
      <c r="L106" s="181"/>
      <c r="M106" s="181"/>
      <c r="N106" s="181"/>
      <c r="O106" s="181"/>
      <c r="P106" s="183"/>
      <c r="Q106" s="181"/>
      <c r="R106" s="181"/>
      <c r="S106" s="181"/>
      <c r="T106" s="181"/>
      <c r="U106" s="181"/>
      <c r="V106" s="181"/>
      <c r="W106" s="181"/>
      <c r="X106" s="181"/>
      <c r="Y106" s="181"/>
      <c r="Z106" s="181"/>
      <c r="AA106" s="570"/>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row>
    <row r="107" spans="1:70" x14ac:dyDescent="0.3">
      <c r="A107" s="180"/>
      <c r="B107" s="181"/>
      <c r="C107" s="182"/>
      <c r="D107" s="181"/>
      <c r="E107" s="181"/>
      <c r="F107" s="181"/>
      <c r="G107" s="181"/>
      <c r="H107" s="181"/>
      <c r="I107" s="180"/>
      <c r="J107" s="181"/>
      <c r="K107" s="181"/>
      <c r="L107" s="181"/>
      <c r="M107" s="181"/>
      <c r="N107" s="181"/>
      <c r="O107" s="181"/>
      <c r="P107" s="183"/>
      <c r="Q107" s="181"/>
      <c r="R107" s="181"/>
      <c r="S107" s="181"/>
      <c r="T107" s="181"/>
      <c r="U107" s="181"/>
      <c r="V107" s="181"/>
      <c r="W107" s="181"/>
      <c r="X107" s="181"/>
      <c r="Y107" s="181"/>
      <c r="Z107" s="181"/>
      <c r="AA107" s="570"/>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row>
    <row r="108" spans="1:70" x14ac:dyDescent="0.3">
      <c r="A108" s="180"/>
      <c r="B108" s="181"/>
      <c r="C108" s="182"/>
      <c r="D108" s="181"/>
      <c r="E108" s="181"/>
      <c r="F108" s="181"/>
      <c r="G108" s="181"/>
      <c r="H108" s="181"/>
      <c r="I108" s="180"/>
      <c r="J108" s="181"/>
      <c r="K108" s="181"/>
      <c r="L108" s="181"/>
      <c r="M108" s="181"/>
      <c r="N108" s="181"/>
      <c r="O108" s="181"/>
      <c r="P108" s="183"/>
      <c r="Q108" s="181"/>
      <c r="R108" s="181"/>
      <c r="S108" s="181"/>
      <c r="T108" s="181"/>
      <c r="U108" s="181"/>
      <c r="V108" s="181"/>
      <c r="W108" s="181"/>
      <c r="X108" s="181"/>
      <c r="Y108" s="181"/>
      <c r="Z108" s="181"/>
      <c r="AA108" s="570"/>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row>
    <row r="109" spans="1:70" x14ac:dyDescent="0.3">
      <c r="A109" s="180"/>
      <c r="B109" s="181"/>
      <c r="C109" s="182"/>
      <c r="D109" s="181"/>
      <c r="E109" s="181"/>
      <c r="F109" s="181"/>
      <c r="G109" s="181"/>
      <c r="H109" s="181"/>
      <c r="I109" s="180"/>
      <c r="J109" s="181"/>
      <c r="K109" s="181"/>
      <c r="L109" s="181"/>
      <c r="M109" s="181"/>
      <c r="N109" s="181"/>
      <c r="O109" s="181"/>
      <c r="P109" s="183"/>
      <c r="Q109" s="181"/>
      <c r="R109" s="181"/>
      <c r="S109" s="181"/>
      <c r="T109" s="181"/>
      <c r="U109" s="181"/>
      <c r="V109" s="181"/>
      <c r="W109" s="181"/>
      <c r="X109" s="181"/>
      <c r="Y109" s="181"/>
      <c r="Z109" s="181"/>
      <c r="AA109" s="570"/>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row>
    <row r="110" spans="1:70" x14ac:dyDescent="0.3">
      <c r="A110" s="180"/>
      <c r="B110" s="181"/>
      <c r="C110" s="182"/>
      <c r="D110" s="181"/>
      <c r="E110" s="181"/>
      <c r="F110" s="181"/>
      <c r="G110" s="181"/>
      <c r="H110" s="181"/>
      <c r="I110" s="180"/>
      <c r="J110" s="181"/>
      <c r="K110" s="181"/>
      <c r="L110" s="181"/>
      <c r="M110" s="181"/>
      <c r="N110" s="181"/>
      <c r="O110" s="181"/>
      <c r="P110" s="183"/>
      <c r="Q110" s="181"/>
      <c r="R110" s="181"/>
      <c r="S110" s="181"/>
      <c r="T110" s="181"/>
      <c r="U110" s="181"/>
      <c r="V110" s="181"/>
      <c r="W110" s="181"/>
      <c r="X110" s="181"/>
      <c r="Y110" s="181"/>
      <c r="Z110" s="181"/>
      <c r="AA110" s="570"/>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row>
    <row r="111" spans="1:70" x14ac:dyDescent="0.3">
      <c r="A111" s="180"/>
      <c r="B111" s="181"/>
      <c r="C111" s="182"/>
      <c r="D111" s="181"/>
      <c r="E111" s="181"/>
      <c r="F111" s="181"/>
      <c r="G111" s="181"/>
      <c r="H111" s="181"/>
      <c r="I111" s="180"/>
      <c r="J111" s="181"/>
      <c r="K111" s="181"/>
      <c r="L111" s="181"/>
      <c r="M111" s="181"/>
      <c r="N111" s="181"/>
      <c r="O111" s="181"/>
      <c r="P111" s="183"/>
      <c r="Q111" s="181"/>
      <c r="R111" s="181"/>
      <c r="S111" s="181"/>
      <c r="T111" s="181"/>
      <c r="U111" s="181"/>
      <c r="V111" s="181"/>
      <c r="W111" s="181"/>
      <c r="X111" s="181"/>
      <c r="Y111" s="181"/>
      <c r="Z111" s="181"/>
      <c r="AA111" s="570"/>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1"/>
      <c r="BR111" s="181"/>
    </row>
    <row r="112" spans="1:70" x14ac:dyDescent="0.3">
      <c r="A112" s="180"/>
      <c r="B112" s="181"/>
      <c r="C112" s="182"/>
      <c r="D112" s="181"/>
      <c r="E112" s="181"/>
      <c r="F112" s="181"/>
      <c r="G112" s="181"/>
      <c r="H112" s="181"/>
      <c r="I112" s="180"/>
      <c r="J112" s="181"/>
      <c r="K112" s="181"/>
      <c r="L112" s="181"/>
      <c r="M112" s="181"/>
      <c r="N112" s="181"/>
      <c r="O112" s="181"/>
      <c r="P112" s="183"/>
      <c r="Q112" s="181"/>
      <c r="R112" s="181"/>
      <c r="S112" s="181"/>
      <c r="T112" s="181"/>
      <c r="U112" s="181"/>
      <c r="V112" s="181"/>
      <c r="W112" s="181"/>
      <c r="X112" s="181"/>
      <c r="Y112" s="181"/>
      <c r="Z112" s="181"/>
      <c r="AA112" s="570"/>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row>
    <row r="113" spans="1:70" x14ac:dyDescent="0.3">
      <c r="A113" s="180"/>
      <c r="B113" s="181"/>
      <c r="C113" s="182"/>
      <c r="D113" s="181"/>
      <c r="E113" s="181"/>
      <c r="F113" s="181"/>
      <c r="G113" s="181"/>
      <c r="H113" s="181"/>
      <c r="I113" s="180"/>
      <c r="J113" s="181"/>
      <c r="K113" s="181"/>
      <c r="L113" s="181"/>
      <c r="M113" s="181"/>
      <c r="N113" s="181"/>
      <c r="O113" s="181"/>
      <c r="P113" s="183"/>
      <c r="Q113" s="181"/>
      <c r="R113" s="181"/>
      <c r="S113" s="181"/>
      <c r="T113" s="181"/>
      <c r="U113" s="181"/>
      <c r="V113" s="181"/>
      <c r="W113" s="181"/>
      <c r="X113" s="181"/>
      <c r="Y113" s="181"/>
      <c r="Z113" s="181"/>
      <c r="AA113" s="570"/>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row>
    <row r="114" spans="1:70" x14ac:dyDescent="0.3">
      <c r="A114" s="180"/>
      <c r="B114" s="181"/>
      <c r="C114" s="182"/>
      <c r="D114" s="181"/>
      <c r="E114" s="181"/>
      <c r="F114" s="181"/>
      <c r="G114" s="181"/>
      <c r="H114" s="181"/>
      <c r="I114" s="180"/>
      <c r="J114" s="181"/>
      <c r="K114" s="181"/>
      <c r="L114" s="181"/>
      <c r="M114" s="181"/>
      <c r="N114" s="181"/>
      <c r="O114" s="181"/>
      <c r="P114" s="183"/>
      <c r="Q114" s="181"/>
      <c r="R114" s="181"/>
      <c r="S114" s="181"/>
      <c r="T114" s="181"/>
      <c r="U114" s="181"/>
      <c r="V114" s="181"/>
      <c r="W114" s="181"/>
      <c r="X114" s="181"/>
      <c r="Y114" s="181"/>
      <c r="Z114" s="181"/>
      <c r="AA114" s="570"/>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row>
    <row r="115" spans="1:70" x14ac:dyDescent="0.3">
      <c r="A115" s="180"/>
      <c r="B115" s="181"/>
      <c r="C115" s="182"/>
      <c r="D115" s="181"/>
      <c r="E115" s="181"/>
      <c r="F115" s="181"/>
      <c r="G115" s="181"/>
      <c r="H115" s="181"/>
      <c r="I115" s="180"/>
      <c r="J115" s="181"/>
      <c r="K115" s="181"/>
      <c r="L115" s="181"/>
      <c r="M115" s="181"/>
      <c r="N115" s="181"/>
      <c r="O115" s="181"/>
      <c r="P115" s="183"/>
      <c r="Q115" s="181"/>
      <c r="R115" s="181"/>
      <c r="S115" s="181"/>
      <c r="T115" s="181"/>
      <c r="U115" s="181"/>
      <c r="V115" s="181"/>
      <c r="W115" s="181"/>
      <c r="X115" s="181"/>
      <c r="Y115" s="181"/>
      <c r="Z115" s="181"/>
      <c r="AA115" s="570"/>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row>
    <row r="116" spans="1:70" x14ac:dyDescent="0.3">
      <c r="A116" s="180"/>
      <c r="B116" s="181"/>
      <c r="C116" s="182"/>
      <c r="D116" s="181"/>
      <c r="E116" s="181"/>
      <c r="F116" s="181"/>
      <c r="G116" s="181"/>
      <c r="H116" s="181"/>
      <c r="I116" s="180"/>
      <c r="J116" s="181"/>
      <c r="K116" s="181"/>
      <c r="L116" s="181"/>
      <c r="M116" s="181"/>
      <c r="N116" s="181"/>
      <c r="O116" s="181"/>
      <c r="P116" s="183"/>
      <c r="Q116" s="181"/>
      <c r="R116" s="181"/>
      <c r="S116" s="181"/>
      <c r="T116" s="181"/>
      <c r="U116" s="181"/>
      <c r="V116" s="181"/>
      <c r="W116" s="181"/>
      <c r="X116" s="181"/>
      <c r="Y116" s="181"/>
      <c r="Z116" s="181"/>
      <c r="AA116" s="570"/>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row>
    <row r="117" spans="1:70" x14ac:dyDescent="0.3">
      <c r="A117" s="180"/>
      <c r="B117" s="181"/>
      <c r="C117" s="182"/>
      <c r="D117" s="181"/>
      <c r="E117" s="181"/>
      <c r="F117" s="181"/>
      <c r="G117" s="181"/>
      <c r="H117" s="181"/>
      <c r="I117" s="180"/>
      <c r="J117" s="181"/>
      <c r="K117" s="181"/>
      <c r="L117" s="181"/>
      <c r="M117" s="181"/>
      <c r="N117" s="181"/>
      <c r="O117" s="181"/>
      <c r="P117" s="183"/>
      <c r="Q117" s="181"/>
      <c r="R117" s="181"/>
      <c r="S117" s="181"/>
      <c r="T117" s="181"/>
      <c r="U117" s="181"/>
      <c r="V117" s="181"/>
      <c r="W117" s="181"/>
      <c r="X117" s="181"/>
      <c r="Y117" s="181"/>
      <c r="Z117" s="181"/>
      <c r="AA117" s="570"/>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c r="BF117" s="181"/>
      <c r="BG117" s="181"/>
      <c r="BH117" s="181"/>
      <c r="BI117" s="181"/>
      <c r="BJ117" s="181"/>
      <c r="BK117" s="181"/>
      <c r="BL117" s="181"/>
      <c r="BM117" s="181"/>
      <c r="BN117" s="181"/>
      <c r="BO117" s="181"/>
      <c r="BP117" s="181"/>
      <c r="BQ117" s="181"/>
      <c r="BR117" s="181"/>
    </row>
    <row r="118" spans="1:70" x14ac:dyDescent="0.3">
      <c r="A118" s="180"/>
      <c r="B118" s="181"/>
      <c r="C118" s="182"/>
      <c r="D118" s="181"/>
      <c r="E118" s="181"/>
      <c r="F118" s="181"/>
      <c r="G118" s="181"/>
      <c r="H118" s="181"/>
      <c r="I118" s="180"/>
      <c r="J118" s="181"/>
      <c r="K118" s="181"/>
      <c r="L118" s="181"/>
      <c r="M118" s="181"/>
      <c r="N118" s="181"/>
      <c r="O118" s="181"/>
      <c r="P118" s="183"/>
      <c r="Q118" s="181"/>
      <c r="R118" s="181"/>
      <c r="S118" s="181"/>
      <c r="T118" s="181"/>
      <c r="U118" s="181"/>
      <c r="V118" s="181"/>
      <c r="W118" s="181"/>
      <c r="X118" s="181"/>
      <c r="Y118" s="181"/>
      <c r="Z118" s="181"/>
      <c r="AA118" s="570"/>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81"/>
      <c r="BL118" s="181"/>
      <c r="BM118" s="181"/>
      <c r="BN118" s="181"/>
      <c r="BO118" s="181"/>
      <c r="BP118" s="181"/>
      <c r="BQ118" s="181"/>
      <c r="BR118" s="181"/>
    </row>
    <row r="119" spans="1:70" x14ac:dyDescent="0.3">
      <c r="A119" s="180"/>
      <c r="B119" s="181"/>
      <c r="C119" s="182"/>
      <c r="D119" s="181"/>
      <c r="E119" s="181"/>
      <c r="F119" s="181"/>
      <c r="G119" s="181"/>
      <c r="H119" s="181"/>
      <c r="I119" s="180"/>
      <c r="J119" s="181"/>
      <c r="K119" s="181"/>
      <c r="L119" s="181"/>
      <c r="M119" s="181"/>
      <c r="N119" s="181"/>
      <c r="O119" s="181"/>
      <c r="P119" s="183"/>
      <c r="Q119" s="181"/>
      <c r="R119" s="181"/>
      <c r="S119" s="181"/>
      <c r="T119" s="181"/>
      <c r="U119" s="181"/>
      <c r="V119" s="181"/>
      <c r="W119" s="181"/>
      <c r="X119" s="181"/>
      <c r="Y119" s="181"/>
      <c r="Z119" s="181"/>
      <c r="AA119" s="570"/>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row>
    <row r="120" spans="1:70" x14ac:dyDescent="0.3">
      <c r="A120" s="180"/>
      <c r="B120" s="181"/>
      <c r="C120" s="182"/>
      <c r="D120" s="181"/>
      <c r="E120" s="181"/>
      <c r="F120" s="181"/>
      <c r="G120" s="181"/>
      <c r="H120" s="181"/>
      <c r="I120" s="180"/>
      <c r="J120" s="181"/>
      <c r="K120" s="181"/>
      <c r="L120" s="181"/>
      <c r="M120" s="181"/>
      <c r="N120" s="181"/>
      <c r="O120" s="181"/>
      <c r="P120" s="183"/>
      <c r="Q120" s="181"/>
      <c r="R120" s="181"/>
      <c r="S120" s="181"/>
      <c r="T120" s="181"/>
      <c r="U120" s="181"/>
      <c r="V120" s="181"/>
      <c r="W120" s="181"/>
      <c r="X120" s="181"/>
      <c r="Y120" s="181"/>
      <c r="Z120" s="181"/>
      <c r="AA120" s="570"/>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row>
    <row r="121" spans="1:70" x14ac:dyDescent="0.3">
      <c r="A121" s="180"/>
      <c r="B121" s="181"/>
      <c r="C121" s="182"/>
      <c r="D121" s="181"/>
      <c r="E121" s="181"/>
      <c r="F121" s="181"/>
      <c r="G121" s="181"/>
      <c r="H121" s="181"/>
      <c r="I121" s="180"/>
      <c r="J121" s="181"/>
      <c r="K121" s="181"/>
      <c r="L121" s="181"/>
      <c r="M121" s="181"/>
      <c r="N121" s="181"/>
      <c r="O121" s="181"/>
      <c r="P121" s="183"/>
      <c r="Q121" s="181"/>
      <c r="R121" s="181"/>
      <c r="S121" s="181"/>
      <c r="T121" s="181"/>
      <c r="U121" s="181"/>
      <c r="V121" s="181"/>
      <c r="W121" s="181"/>
      <c r="X121" s="181"/>
      <c r="Y121" s="181"/>
      <c r="Z121" s="181"/>
      <c r="AA121" s="570"/>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row>
    <row r="122" spans="1:70" x14ac:dyDescent="0.3">
      <c r="A122" s="180"/>
      <c r="B122" s="181"/>
      <c r="C122" s="182"/>
      <c r="D122" s="181"/>
      <c r="E122" s="181"/>
      <c r="F122" s="181"/>
      <c r="G122" s="181"/>
      <c r="H122" s="181"/>
      <c r="I122" s="180"/>
      <c r="J122" s="181"/>
      <c r="K122" s="181"/>
      <c r="L122" s="181"/>
      <c r="M122" s="181"/>
      <c r="N122" s="181"/>
      <c r="O122" s="181"/>
      <c r="P122" s="183"/>
      <c r="Q122" s="181"/>
      <c r="R122" s="181"/>
      <c r="S122" s="181"/>
      <c r="T122" s="181"/>
      <c r="U122" s="181"/>
      <c r="V122" s="181"/>
      <c r="W122" s="181"/>
      <c r="X122" s="181"/>
      <c r="Y122" s="181"/>
      <c r="Z122" s="181"/>
      <c r="AA122" s="570"/>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181"/>
    </row>
    <row r="123" spans="1:70" x14ac:dyDescent="0.3">
      <c r="A123" s="180"/>
      <c r="B123" s="181"/>
      <c r="C123" s="182"/>
      <c r="D123" s="181"/>
      <c r="E123" s="181"/>
      <c r="F123" s="181"/>
      <c r="G123" s="181"/>
      <c r="H123" s="181"/>
      <c r="I123" s="180"/>
      <c r="J123" s="181"/>
      <c r="K123" s="181"/>
      <c r="L123" s="181"/>
      <c r="M123" s="181"/>
      <c r="N123" s="181"/>
      <c r="O123" s="181"/>
      <c r="P123" s="183"/>
      <c r="Q123" s="181"/>
      <c r="R123" s="181"/>
      <c r="S123" s="181"/>
      <c r="T123" s="181"/>
      <c r="U123" s="181"/>
      <c r="V123" s="181"/>
      <c r="W123" s="181"/>
      <c r="X123" s="181"/>
      <c r="Y123" s="181"/>
      <c r="Z123" s="181"/>
      <c r="AA123" s="570"/>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row>
    <row r="124" spans="1:70" x14ac:dyDescent="0.3">
      <c r="A124" s="180"/>
      <c r="B124" s="181"/>
      <c r="C124" s="182"/>
      <c r="D124" s="181"/>
      <c r="E124" s="181"/>
      <c r="F124" s="181"/>
      <c r="G124" s="181"/>
      <c r="H124" s="181"/>
      <c r="I124" s="180"/>
      <c r="J124" s="181"/>
      <c r="K124" s="181"/>
      <c r="L124" s="181"/>
      <c r="M124" s="181"/>
      <c r="N124" s="181"/>
      <c r="O124" s="181"/>
      <c r="P124" s="183"/>
      <c r="Q124" s="181"/>
      <c r="R124" s="181"/>
      <c r="S124" s="181"/>
      <c r="T124" s="181"/>
      <c r="U124" s="181"/>
      <c r="V124" s="181"/>
      <c r="W124" s="181"/>
      <c r="X124" s="181"/>
      <c r="Y124" s="181"/>
      <c r="Z124" s="181"/>
      <c r="AA124" s="570"/>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1"/>
      <c r="BR124" s="181"/>
    </row>
    <row r="125" spans="1:70" x14ac:dyDescent="0.3">
      <c r="A125" s="180"/>
      <c r="B125" s="181"/>
      <c r="C125" s="182"/>
      <c r="D125" s="181"/>
      <c r="E125" s="181"/>
      <c r="F125" s="181"/>
      <c r="G125" s="181"/>
      <c r="H125" s="181"/>
      <c r="I125" s="180"/>
      <c r="J125" s="181"/>
      <c r="K125" s="181"/>
      <c r="L125" s="181"/>
      <c r="M125" s="181"/>
      <c r="N125" s="181"/>
      <c r="O125" s="181"/>
      <c r="P125" s="183"/>
      <c r="Q125" s="181"/>
      <c r="R125" s="181"/>
      <c r="S125" s="181"/>
      <c r="T125" s="181"/>
      <c r="U125" s="181"/>
      <c r="V125" s="181"/>
      <c r="W125" s="181"/>
      <c r="X125" s="181"/>
      <c r="Y125" s="181"/>
      <c r="Z125" s="181"/>
      <c r="AA125" s="570"/>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c r="BL125" s="181"/>
      <c r="BM125" s="181"/>
      <c r="BN125" s="181"/>
      <c r="BO125" s="181"/>
      <c r="BP125" s="181"/>
      <c r="BQ125" s="181"/>
      <c r="BR125" s="181"/>
    </row>
    <row r="126" spans="1:70" x14ac:dyDescent="0.3">
      <c r="A126" s="180"/>
      <c r="B126" s="181"/>
      <c r="C126" s="182"/>
      <c r="D126" s="181"/>
      <c r="E126" s="181"/>
      <c r="F126" s="181"/>
      <c r="G126" s="181"/>
      <c r="H126" s="181"/>
      <c r="I126" s="180"/>
      <c r="J126" s="181"/>
      <c r="K126" s="181"/>
      <c r="L126" s="181"/>
      <c r="M126" s="181"/>
      <c r="N126" s="181"/>
      <c r="O126" s="181"/>
      <c r="P126" s="183"/>
      <c r="Q126" s="181"/>
      <c r="R126" s="181"/>
      <c r="S126" s="181"/>
      <c r="T126" s="181"/>
      <c r="U126" s="181"/>
      <c r="V126" s="181"/>
      <c r="W126" s="181"/>
      <c r="X126" s="181"/>
      <c r="Y126" s="181"/>
      <c r="Z126" s="181"/>
      <c r="AA126" s="570"/>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row>
    <row r="127" spans="1:70" x14ac:dyDescent="0.3">
      <c r="A127" s="180"/>
      <c r="B127" s="181"/>
      <c r="C127" s="182"/>
      <c r="D127" s="181"/>
      <c r="E127" s="181"/>
      <c r="F127" s="181"/>
      <c r="G127" s="181"/>
      <c r="H127" s="181"/>
      <c r="I127" s="180"/>
      <c r="J127" s="181"/>
      <c r="K127" s="181"/>
      <c r="L127" s="181"/>
      <c r="M127" s="181"/>
      <c r="N127" s="181"/>
      <c r="O127" s="181"/>
      <c r="P127" s="183"/>
      <c r="Q127" s="181"/>
      <c r="R127" s="181"/>
      <c r="S127" s="181"/>
      <c r="T127" s="181"/>
      <c r="U127" s="181"/>
      <c r="V127" s="181"/>
      <c r="W127" s="181"/>
      <c r="X127" s="181"/>
      <c r="Y127" s="181"/>
      <c r="Z127" s="181"/>
      <c r="AA127" s="570"/>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81"/>
      <c r="BL127" s="181"/>
      <c r="BM127" s="181"/>
      <c r="BN127" s="181"/>
      <c r="BO127" s="181"/>
      <c r="BP127" s="181"/>
      <c r="BQ127" s="181"/>
      <c r="BR127" s="181"/>
    </row>
    <row r="128" spans="1:70" x14ac:dyDescent="0.3">
      <c r="A128" s="180"/>
      <c r="B128" s="181"/>
      <c r="C128" s="182"/>
      <c r="D128" s="181"/>
      <c r="E128" s="181"/>
      <c r="F128" s="181"/>
      <c r="G128" s="181"/>
      <c r="H128" s="181"/>
      <c r="I128" s="180"/>
      <c r="J128" s="181"/>
      <c r="K128" s="181"/>
      <c r="L128" s="181"/>
      <c r="M128" s="181"/>
      <c r="N128" s="181"/>
      <c r="O128" s="181"/>
      <c r="P128" s="183"/>
      <c r="Q128" s="181"/>
      <c r="R128" s="181"/>
      <c r="S128" s="181"/>
      <c r="T128" s="181"/>
      <c r="U128" s="181"/>
      <c r="V128" s="181"/>
      <c r="W128" s="181"/>
      <c r="X128" s="181"/>
      <c r="Y128" s="181"/>
      <c r="Z128" s="181"/>
      <c r="AA128" s="570"/>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181"/>
    </row>
    <row r="129" spans="1:70" x14ac:dyDescent="0.3">
      <c r="A129" s="180"/>
      <c r="B129" s="181"/>
      <c r="C129" s="182"/>
      <c r="D129" s="181"/>
      <c r="E129" s="181"/>
      <c r="F129" s="181"/>
      <c r="G129" s="181"/>
      <c r="H129" s="181"/>
      <c r="I129" s="180"/>
      <c r="J129" s="181"/>
      <c r="K129" s="181"/>
      <c r="L129" s="181"/>
      <c r="M129" s="181"/>
      <c r="N129" s="181"/>
      <c r="O129" s="181"/>
      <c r="P129" s="183"/>
      <c r="Q129" s="181"/>
      <c r="R129" s="181"/>
      <c r="S129" s="181"/>
      <c r="T129" s="181"/>
      <c r="U129" s="181"/>
      <c r="V129" s="181"/>
      <c r="W129" s="181"/>
      <c r="X129" s="181"/>
      <c r="Y129" s="181"/>
      <c r="Z129" s="181"/>
      <c r="AA129" s="570"/>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c r="BI129" s="181"/>
      <c r="BJ129" s="181"/>
      <c r="BK129" s="181"/>
      <c r="BL129" s="181"/>
      <c r="BM129" s="181"/>
      <c r="BN129" s="181"/>
      <c r="BO129" s="181"/>
      <c r="BP129" s="181"/>
      <c r="BQ129" s="181"/>
      <c r="BR129" s="181"/>
    </row>
    <row r="130" spans="1:70" x14ac:dyDescent="0.3">
      <c r="A130" s="180"/>
      <c r="B130" s="181"/>
      <c r="C130" s="182"/>
      <c r="D130" s="181"/>
      <c r="E130" s="181"/>
      <c r="F130" s="181"/>
      <c r="G130" s="181"/>
      <c r="H130" s="181"/>
      <c r="I130" s="180"/>
      <c r="J130" s="181"/>
      <c r="K130" s="181"/>
      <c r="L130" s="181"/>
      <c r="M130" s="181"/>
      <c r="N130" s="181"/>
      <c r="O130" s="181"/>
      <c r="P130" s="183"/>
      <c r="Q130" s="181"/>
      <c r="R130" s="181"/>
      <c r="S130" s="181"/>
      <c r="T130" s="181"/>
      <c r="U130" s="181"/>
      <c r="V130" s="181"/>
      <c r="W130" s="181"/>
      <c r="X130" s="181"/>
      <c r="Y130" s="181"/>
      <c r="Z130" s="181"/>
      <c r="AA130" s="570"/>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row>
    <row r="131" spans="1:70" x14ac:dyDescent="0.3">
      <c r="A131" s="180"/>
      <c r="B131" s="181"/>
      <c r="C131" s="182"/>
      <c r="D131" s="181"/>
      <c r="E131" s="181"/>
      <c r="F131" s="181"/>
      <c r="G131" s="181"/>
      <c r="H131" s="181"/>
      <c r="I131" s="180"/>
      <c r="J131" s="181"/>
      <c r="K131" s="181"/>
      <c r="L131" s="181"/>
      <c r="M131" s="181"/>
      <c r="N131" s="181"/>
      <c r="O131" s="181"/>
      <c r="P131" s="183"/>
      <c r="Q131" s="181"/>
      <c r="R131" s="181"/>
      <c r="S131" s="181"/>
      <c r="T131" s="181"/>
      <c r="U131" s="181"/>
      <c r="V131" s="181"/>
      <c r="W131" s="181"/>
      <c r="X131" s="181"/>
      <c r="Y131" s="181"/>
      <c r="Z131" s="181"/>
      <c r="AA131" s="570"/>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181"/>
    </row>
    <row r="132" spans="1:70" x14ac:dyDescent="0.3">
      <c r="A132" s="180"/>
      <c r="B132" s="181"/>
      <c r="C132" s="182"/>
      <c r="D132" s="181"/>
      <c r="E132" s="181"/>
      <c r="F132" s="181"/>
      <c r="G132" s="181"/>
      <c r="H132" s="181"/>
      <c r="I132" s="180"/>
      <c r="J132" s="181"/>
      <c r="K132" s="181"/>
      <c r="L132" s="181"/>
      <c r="M132" s="181"/>
      <c r="N132" s="181"/>
      <c r="O132" s="181"/>
      <c r="P132" s="183"/>
      <c r="Q132" s="181"/>
      <c r="R132" s="181"/>
      <c r="S132" s="181"/>
      <c r="T132" s="181"/>
      <c r="U132" s="181"/>
      <c r="V132" s="181"/>
      <c r="W132" s="181"/>
      <c r="X132" s="181"/>
      <c r="Y132" s="181"/>
      <c r="Z132" s="181"/>
      <c r="AA132" s="570"/>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c r="BI132" s="181"/>
      <c r="BJ132" s="181"/>
      <c r="BK132" s="181"/>
      <c r="BL132" s="181"/>
      <c r="BM132" s="181"/>
      <c r="BN132" s="181"/>
      <c r="BO132" s="181"/>
      <c r="BP132" s="181"/>
      <c r="BQ132" s="181"/>
      <c r="BR132" s="181"/>
    </row>
    <row r="133" spans="1:70" x14ac:dyDescent="0.3">
      <c r="A133" s="180"/>
      <c r="B133" s="181"/>
      <c r="C133" s="182"/>
      <c r="D133" s="181"/>
      <c r="E133" s="181"/>
      <c r="F133" s="181"/>
      <c r="G133" s="181"/>
      <c r="H133" s="181"/>
      <c r="I133" s="180"/>
      <c r="J133" s="181"/>
      <c r="K133" s="181"/>
      <c r="L133" s="181"/>
      <c r="M133" s="181"/>
      <c r="N133" s="181"/>
      <c r="O133" s="181"/>
      <c r="P133" s="183"/>
      <c r="Q133" s="181"/>
      <c r="R133" s="181"/>
      <c r="S133" s="181"/>
      <c r="T133" s="181"/>
      <c r="U133" s="181"/>
      <c r="V133" s="181"/>
      <c r="W133" s="181"/>
      <c r="X133" s="181"/>
      <c r="Y133" s="181"/>
      <c r="Z133" s="181"/>
      <c r="AA133" s="570"/>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c r="BI133" s="181"/>
      <c r="BJ133" s="181"/>
      <c r="BK133" s="181"/>
      <c r="BL133" s="181"/>
      <c r="BM133" s="181"/>
      <c r="BN133" s="181"/>
      <c r="BO133" s="181"/>
      <c r="BP133" s="181"/>
      <c r="BQ133" s="181"/>
      <c r="BR133" s="181"/>
    </row>
    <row r="134" spans="1:70" x14ac:dyDescent="0.3">
      <c r="A134" s="180"/>
      <c r="B134" s="181"/>
      <c r="C134" s="182"/>
      <c r="D134" s="181"/>
      <c r="E134" s="181"/>
      <c r="F134" s="181"/>
      <c r="G134" s="181"/>
      <c r="H134" s="181"/>
      <c r="I134" s="180"/>
      <c r="J134" s="181"/>
      <c r="K134" s="181"/>
      <c r="L134" s="181"/>
      <c r="M134" s="181"/>
      <c r="N134" s="181"/>
      <c r="O134" s="181"/>
      <c r="P134" s="183"/>
      <c r="Q134" s="181"/>
      <c r="R134" s="181"/>
      <c r="S134" s="181"/>
      <c r="T134" s="181"/>
      <c r="U134" s="181"/>
      <c r="V134" s="181"/>
      <c r="W134" s="181"/>
      <c r="X134" s="181"/>
      <c r="Y134" s="181"/>
      <c r="Z134" s="181"/>
      <c r="AA134" s="570"/>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row>
    <row r="135" spans="1:70" x14ac:dyDescent="0.3">
      <c r="A135" s="180"/>
      <c r="B135" s="181"/>
      <c r="C135" s="182"/>
      <c r="D135" s="181"/>
      <c r="E135" s="181"/>
      <c r="F135" s="181"/>
      <c r="G135" s="181"/>
      <c r="H135" s="181"/>
      <c r="I135" s="180"/>
      <c r="J135" s="181"/>
      <c r="K135" s="181"/>
      <c r="L135" s="181"/>
      <c r="M135" s="181"/>
      <c r="N135" s="181"/>
      <c r="O135" s="181"/>
      <c r="P135" s="183"/>
      <c r="Q135" s="181"/>
      <c r="R135" s="181"/>
      <c r="S135" s="181"/>
      <c r="T135" s="181"/>
      <c r="U135" s="181"/>
      <c r="V135" s="181"/>
      <c r="W135" s="181"/>
      <c r="X135" s="181"/>
      <c r="Y135" s="181"/>
      <c r="Z135" s="181"/>
      <c r="AA135" s="570"/>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1"/>
      <c r="BM135" s="181"/>
      <c r="BN135" s="181"/>
      <c r="BO135" s="181"/>
      <c r="BP135" s="181"/>
      <c r="BQ135" s="181"/>
      <c r="BR135" s="181"/>
    </row>
    <row r="136" spans="1:70" x14ac:dyDescent="0.3">
      <c r="A136" s="180"/>
      <c r="B136" s="181"/>
      <c r="C136" s="182"/>
      <c r="D136" s="181"/>
      <c r="E136" s="181"/>
      <c r="F136" s="181"/>
      <c r="G136" s="181"/>
      <c r="H136" s="181"/>
      <c r="I136" s="180"/>
      <c r="J136" s="181"/>
      <c r="K136" s="181"/>
      <c r="L136" s="181"/>
      <c r="M136" s="181"/>
      <c r="N136" s="181"/>
      <c r="O136" s="181"/>
      <c r="P136" s="183"/>
      <c r="Q136" s="181"/>
      <c r="R136" s="181"/>
      <c r="S136" s="181"/>
      <c r="T136" s="181"/>
      <c r="U136" s="181"/>
      <c r="V136" s="181"/>
      <c r="W136" s="181"/>
      <c r="X136" s="181"/>
      <c r="Y136" s="181"/>
      <c r="Z136" s="181"/>
      <c r="AA136" s="570"/>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row>
    <row r="137" spans="1:70" x14ac:dyDescent="0.3">
      <c r="A137" s="180"/>
      <c r="B137" s="181"/>
      <c r="C137" s="182"/>
      <c r="D137" s="181"/>
      <c r="E137" s="181"/>
      <c r="F137" s="181"/>
      <c r="G137" s="181"/>
      <c r="H137" s="181"/>
      <c r="I137" s="180"/>
      <c r="J137" s="181"/>
      <c r="K137" s="181"/>
      <c r="L137" s="181"/>
      <c r="M137" s="181"/>
      <c r="N137" s="181"/>
      <c r="O137" s="181"/>
      <c r="P137" s="183"/>
      <c r="Q137" s="181"/>
      <c r="R137" s="181"/>
      <c r="S137" s="181"/>
      <c r="T137" s="181"/>
      <c r="U137" s="181"/>
      <c r="V137" s="181"/>
      <c r="W137" s="181"/>
      <c r="X137" s="181"/>
      <c r="Y137" s="181"/>
      <c r="Z137" s="181"/>
      <c r="AA137" s="570"/>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81"/>
      <c r="BL137" s="181"/>
      <c r="BM137" s="181"/>
      <c r="BN137" s="181"/>
      <c r="BO137" s="181"/>
      <c r="BP137" s="181"/>
      <c r="BQ137" s="181"/>
      <c r="BR137" s="181"/>
    </row>
    <row r="138" spans="1:70" x14ac:dyDescent="0.3">
      <c r="A138" s="180"/>
      <c r="B138" s="181"/>
      <c r="C138" s="182"/>
      <c r="D138" s="181"/>
      <c r="E138" s="181"/>
      <c r="F138" s="181"/>
      <c r="G138" s="181"/>
      <c r="H138" s="181"/>
      <c r="I138" s="180"/>
      <c r="J138" s="181"/>
      <c r="K138" s="181"/>
      <c r="L138" s="181"/>
      <c r="M138" s="181"/>
      <c r="N138" s="181"/>
      <c r="O138" s="181"/>
      <c r="P138" s="183"/>
      <c r="Q138" s="181"/>
      <c r="R138" s="181"/>
      <c r="S138" s="181"/>
      <c r="T138" s="181"/>
      <c r="U138" s="181"/>
      <c r="V138" s="181"/>
      <c r="W138" s="181"/>
      <c r="X138" s="181"/>
      <c r="Y138" s="181"/>
      <c r="Z138" s="181"/>
      <c r="AA138" s="570"/>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row>
    <row r="139" spans="1:70" x14ac:dyDescent="0.3">
      <c r="A139" s="180"/>
      <c r="B139" s="181"/>
      <c r="C139" s="182"/>
      <c r="D139" s="181"/>
      <c r="E139" s="181"/>
      <c r="F139" s="181"/>
      <c r="G139" s="181"/>
      <c r="H139" s="181"/>
      <c r="I139" s="180"/>
      <c r="J139" s="181"/>
      <c r="K139" s="181"/>
      <c r="L139" s="181"/>
      <c r="M139" s="181"/>
      <c r="N139" s="181"/>
      <c r="O139" s="181"/>
      <c r="P139" s="183"/>
      <c r="Q139" s="181"/>
      <c r="R139" s="181"/>
      <c r="S139" s="181"/>
      <c r="T139" s="181"/>
      <c r="U139" s="181"/>
      <c r="V139" s="181"/>
      <c r="W139" s="181"/>
      <c r="X139" s="181"/>
      <c r="Y139" s="181"/>
      <c r="Z139" s="181"/>
      <c r="AA139" s="570"/>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c r="BI139" s="181"/>
      <c r="BJ139" s="181"/>
      <c r="BK139" s="181"/>
      <c r="BL139" s="181"/>
      <c r="BM139" s="181"/>
      <c r="BN139" s="181"/>
      <c r="BO139" s="181"/>
      <c r="BP139" s="181"/>
      <c r="BQ139" s="181"/>
      <c r="BR139" s="181"/>
    </row>
    <row r="140" spans="1:70" x14ac:dyDescent="0.3">
      <c r="A140" s="180"/>
      <c r="B140" s="181"/>
      <c r="C140" s="182"/>
      <c r="D140" s="181"/>
      <c r="E140" s="181"/>
      <c r="F140" s="181"/>
      <c r="G140" s="181"/>
      <c r="H140" s="181"/>
      <c r="I140" s="180"/>
      <c r="J140" s="181"/>
      <c r="K140" s="181"/>
      <c r="L140" s="181"/>
      <c r="M140" s="181"/>
      <c r="N140" s="181"/>
      <c r="O140" s="181"/>
      <c r="P140" s="183"/>
      <c r="Q140" s="181"/>
      <c r="R140" s="181"/>
      <c r="S140" s="181"/>
      <c r="T140" s="181"/>
      <c r="U140" s="181"/>
      <c r="V140" s="181"/>
      <c r="W140" s="181"/>
      <c r="X140" s="181"/>
      <c r="Y140" s="181"/>
      <c r="Z140" s="181"/>
      <c r="AA140" s="570"/>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181"/>
    </row>
    <row r="141" spans="1:70" x14ac:dyDescent="0.3">
      <c r="A141" s="180"/>
      <c r="B141" s="181"/>
      <c r="C141" s="182"/>
      <c r="D141" s="181"/>
      <c r="E141" s="181"/>
      <c r="F141" s="181"/>
      <c r="G141" s="181"/>
      <c r="H141" s="181"/>
      <c r="I141" s="180"/>
      <c r="J141" s="181"/>
      <c r="K141" s="181"/>
      <c r="L141" s="181"/>
      <c r="M141" s="181"/>
      <c r="N141" s="181"/>
      <c r="O141" s="181"/>
      <c r="P141" s="183"/>
      <c r="Q141" s="181"/>
      <c r="R141" s="181"/>
      <c r="S141" s="181"/>
      <c r="T141" s="181"/>
      <c r="U141" s="181"/>
      <c r="V141" s="181"/>
      <c r="W141" s="181"/>
      <c r="X141" s="181"/>
      <c r="Y141" s="181"/>
      <c r="Z141" s="181"/>
      <c r="AA141" s="570"/>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c r="BI141" s="181"/>
      <c r="BJ141" s="181"/>
      <c r="BK141" s="181"/>
      <c r="BL141" s="181"/>
      <c r="BM141" s="181"/>
      <c r="BN141" s="181"/>
      <c r="BO141" s="181"/>
      <c r="BP141" s="181"/>
      <c r="BQ141" s="181"/>
      <c r="BR141" s="181"/>
    </row>
    <row r="142" spans="1:70" x14ac:dyDescent="0.3">
      <c r="A142" s="180"/>
      <c r="B142" s="181"/>
      <c r="C142" s="182"/>
      <c r="D142" s="181"/>
      <c r="E142" s="181"/>
      <c r="F142" s="181"/>
      <c r="G142" s="181"/>
      <c r="H142" s="181"/>
      <c r="I142" s="180"/>
      <c r="J142" s="181"/>
      <c r="K142" s="181"/>
      <c r="L142" s="181"/>
      <c r="M142" s="181"/>
      <c r="N142" s="181"/>
      <c r="O142" s="181"/>
      <c r="P142" s="183"/>
      <c r="Q142" s="181"/>
      <c r="R142" s="181"/>
      <c r="S142" s="181"/>
      <c r="T142" s="181"/>
      <c r="U142" s="181"/>
      <c r="V142" s="181"/>
      <c r="W142" s="181"/>
      <c r="X142" s="181"/>
      <c r="Y142" s="181"/>
      <c r="Z142" s="181"/>
      <c r="AA142" s="570"/>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row>
    <row r="143" spans="1:70" x14ac:dyDescent="0.3">
      <c r="A143" s="180"/>
      <c r="B143" s="181"/>
      <c r="C143" s="182"/>
      <c r="D143" s="181"/>
      <c r="E143" s="181"/>
      <c r="F143" s="181"/>
      <c r="G143" s="181"/>
      <c r="H143" s="181"/>
      <c r="I143" s="180"/>
      <c r="J143" s="181"/>
      <c r="K143" s="181"/>
      <c r="L143" s="181"/>
      <c r="M143" s="181"/>
      <c r="N143" s="181"/>
      <c r="O143" s="181"/>
      <c r="P143" s="183"/>
      <c r="Q143" s="181"/>
      <c r="R143" s="181"/>
      <c r="S143" s="181"/>
      <c r="T143" s="181"/>
      <c r="U143" s="181"/>
      <c r="V143" s="181"/>
      <c r="W143" s="181"/>
      <c r="X143" s="181"/>
      <c r="Y143" s="181"/>
      <c r="Z143" s="181"/>
      <c r="AA143" s="570"/>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181"/>
    </row>
    <row r="144" spans="1:70" x14ac:dyDescent="0.3">
      <c r="A144" s="180"/>
      <c r="B144" s="181"/>
      <c r="C144" s="182"/>
      <c r="D144" s="181"/>
      <c r="E144" s="181"/>
      <c r="F144" s="181"/>
      <c r="G144" s="181"/>
      <c r="H144" s="181"/>
      <c r="I144" s="180"/>
      <c r="J144" s="181"/>
      <c r="K144" s="181"/>
      <c r="L144" s="181"/>
      <c r="M144" s="181"/>
      <c r="N144" s="181"/>
      <c r="O144" s="181"/>
      <c r="P144" s="183"/>
      <c r="Q144" s="181"/>
      <c r="R144" s="181"/>
      <c r="S144" s="181"/>
      <c r="T144" s="181"/>
      <c r="U144" s="181"/>
      <c r="V144" s="181"/>
      <c r="W144" s="181"/>
      <c r="X144" s="181"/>
      <c r="Y144" s="181"/>
      <c r="Z144" s="181"/>
      <c r="AA144" s="570"/>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row>
    <row r="145" spans="1:70" x14ac:dyDescent="0.3">
      <c r="A145" s="180"/>
      <c r="B145" s="181"/>
      <c r="C145" s="182"/>
      <c r="D145" s="181"/>
      <c r="E145" s="181"/>
      <c r="F145" s="181"/>
      <c r="G145" s="181"/>
      <c r="H145" s="181"/>
      <c r="I145" s="180"/>
      <c r="J145" s="181"/>
      <c r="K145" s="181"/>
      <c r="L145" s="181"/>
      <c r="M145" s="181"/>
      <c r="N145" s="181"/>
      <c r="O145" s="181"/>
      <c r="P145" s="183"/>
      <c r="Q145" s="181"/>
      <c r="R145" s="181"/>
      <c r="S145" s="181"/>
      <c r="T145" s="181"/>
      <c r="U145" s="181"/>
      <c r="V145" s="181"/>
      <c r="W145" s="181"/>
      <c r="X145" s="181"/>
      <c r="Y145" s="181"/>
      <c r="Z145" s="181"/>
      <c r="AA145" s="570"/>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c r="BI145" s="181"/>
      <c r="BJ145" s="181"/>
      <c r="BK145" s="181"/>
      <c r="BL145" s="181"/>
      <c r="BM145" s="181"/>
      <c r="BN145" s="181"/>
      <c r="BO145" s="181"/>
      <c r="BP145" s="181"/>
      <c r="BQ145" s="181"/>
      <c r="BR145" s="181"/>
    </row>
    <row r="146" spans="1:70" x14ac:dyDescent="0.3">
      <c r="A146" s="180"/>
      <c r="B146" s="181"/>
      <c r="C146" s="182"/>
      <c r="D146" s="181"/>
      <c r="E146" s="181"/>
      <c r="F146" s="181"/>
      <c r="G146" s="181"/>
      <c r="H146" s="181"/>
      <c r="I146" s="180"/>
      <c r="J146" s="181"/>
      <c r="K146" s="181"/>
      <c r="L146" s="181"/>
      <c r="M146" s="181"/>
      <c r="N146" s="181"/>
      <c r="O146" s="181"/>
      <c r="P146" s="183"/>
      <c r="Q146" s="181"/>
      <c r="R146" s="181"/>
      <c r="S146" s="181"/>
      <c r="T146" s="181"/>
      <c r="U146" s="181"/>
      <c r="V146" s="181"/>
      <c r="W146" s="181"/>
      <c r="X146" s="181"/>
      <c r="Y146" s="181"/>
      <c r="Z146" s="181"/>
      <c r="AA146" s="570"/>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row>
    <row r="147" spans="1:70" x14ac:dyDescent="0.3">
      <c r="A147" s="180"/>
      <c r="B147" s="181"/>
      <c r="C147" s="182"/>
      <c r="D147" s="181"/>
      <c r="E147" s="181"/>
      <c r="F147" s="181"/>
      <c r="G147" s="181"/>
      <c r="H147" s="181"/>
      <c r="I147" s="180"/>
      <c r="J147" s="181"/>
      <c r="K147" s="181"/>
      <c r="L147" s="181"/>
      <c r="M147" s="181"/>
      <c r="N147" s="181"/>
      <c r="O147" s="181"/>
      <c r="P147" s="183"/>
      <c r="Q147" s="181"/>
      <c r="R147" s="181"/>
      <c r="S147" s="181"/>
      <c r="T147" s="181"/>
      <c r="U147" s="181"/>
      <c r="V147" s="181"/>
      <c r="W147" s="181"/>
      <c r="X147" s="181"/>
      <c r="Y147" s="181"/>
      <c r="Z147" s="181"/>
      <c r="AA147" s="570"/>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c r="BI147" s="181"/>
      <c r="BJ147" s="181"/>
      <c r="BK147" s="181"/>
      <c r="BL147" s="181"/>
      <c r="BM147" s="181"/>
      <c r="BN147" s="181"/>
      <c r="BO147" s="181"/>
      <c r="BP147" s="181"/>
      <c r="BQ147" s="181"/>
      <c r="BR147" s="181"/>
    </row>
    <row r="148" spans="1:70" x14ac:dyDescent="0.3">
      <c r="A148" s="180"/>
      <c r="B148" s="181"/>
      <c r="C148" s="182"/>
      <c r="D148" s="181"/>
      <c r="E148" s="181"/>
      <c r="F148" s="181"/>
      <c r="G148" s="181"/>
      <c r="H148" s="181"/>
      <c r="I148" s="180"/>
      <c r="J148" s="181"/>
      <c r="K148" s="181"/>
      <c r="L148" s="181"/>
      <c r="M148" s="181"/>
      <c r="N148" s="181"/>
      <c r="O148" s="181"/>
      <c r="P148" s="183"/>
      <c r="Q148" s="181"/>
      <c r="R148" s="181"/>
      <c r="S148" s="181"/>
      <c r="T148" s="181"/>
      <c r="U148" s="181"/>
      <c r="V148" s="181"/>
      <c r="W148" s="181"/>
      <c r="X148" s="181"/>
      <c r="Y148" s="181"/>
      <c r="Z148" s="181"/>
      <c r="AA148" s="570"/>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row>
    <row r="149" spans="1:70" x14ac:dyDescent="0.3">
      <c r="A149" s="180"/>
      <c r="B149" s="181"/>
      <c r="C149" s="182"/>
      <c r="D149" s="181"/>
      <c r="E149" s="181"/>
      <c r="F149" s="181"/>
      <c r="G149" s="181"/>
      <c r="H149" s="181"/>
      <c r="I149" s="180"/>
      <c r="J149" s="181"/>
      <c r="K149" s="181"/>
      <c r="L149" s="181"/>
      <c r="M149" s="181"/>
      <c r="N149" s="181"/>
      <c r="O149" s="181"/>
      <c r="P149" s="183"/>
      <c r="Q149" s="181"/>
      <c r="R149" s="181"/>
      <c r="S149" s="181"/>
      <c r="T149" s="181"/>
      <c r="U149" s="181"/>
      <c r="V149" s="181"/>
      <c r="W149" s="181"/>
      <c r="X149" s="181"/>
      <c r="Y149" s="181"/>
      <c r="Z149" s="181"/>
      <c r="AA149" s="570"/>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181"/>
    </row>
    <row r="150" spans="1:70" x14ac:dyDescent="0.3">
      <c r="A150" s="180"/>
      <c r="B150" s="181"/>
      <c r="C150" s="182"/>
      <c r="D150" s="181"/>
      <c r="E150" s="181"/>
      <c r="F150" s="181"/>
      <c r="G150" s="181"/>
      <c r="H150" s="181"/>
      <c r="I150" s="180"/>
      <c r="J150" s="181"/>
      <c r="K150" s="181"/>
      <c r="L150" s="181"/>
      <c r="M150" s="181"/>
      <c r="N150" s="181"/>
      <c r="O150" s="181"/>
      <c r="P150" s="183"/>
      <c r="Q150" s="181"/>
      <c r="R150" s="181"/>
      <c r="S150" s="181"/>
      <c r="T150" s="181"/>
      <c r="U150" s="181"/>
      <c r="V150" s="181"/>
      <c r="W150" s="181"/>
      <c r="X150" s="181"/>
      <c r="Y150" s="181"/>
      <c r="Z150" s="181"/>
      <c r="AA150" s="570"/>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c r="BI150" s="181"/>
      <c r="BJ150" s="181"/>
      <c r="BK150" s="181"/>
      <c r="BL150" s="181"/>
      <c r="BM150" s="181"/>
      <c r="BN150" s="181"/>
      <c r="BO150" s="181"/>
      <c r="BP150" s="181"/>
      <c r="BQ150" s="181"/>
      <c r="BR150" s="181"/>
    </row>
    <row r="151" spans="1:70" x14ac:dyDescent="0.3">
      <c r="A151" s="180"/>
      <c r="B151" s="181"/>
      <c r="C151" s="182"/>
      <c r="D151" s="181"/>
      <c r="E151" s="181"/>
      <c r="F151" s="181"/>
      <c r="G151" s="181"/>
      <c r="H151" s="181"/>
      <c r="I151" s="180"/>
      <c r="J151" s="181"/>
      <c r="K151" s="181"/>
      <c r="L151" s="181"/>
      <c r="M151" s="181"/>
      <c r="N151" s="181"/>
      <c r="O151" s="181"/>
      <c r="P151" s="183"/>
      <c r="Q151" s="181"/>
      <c r="R151" s="181"/>
      <c r="S151" s="181"/>
      <c r="T151" s="181"/>
      <c r="U151" s="181"/>
      <c r="V151" s="181"/>
      <c r="W151" s="181"/>
      <c r="X151" s="181"/>
      <c r="Y151" s="181"/>
      <c r="Z151" s="181"/>
      <c r="AA151" s="570"/>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c r="BI151" s="181"/>
      <c r="BJ151" s="181"/>
      <c r="BK151" s="181"/>
      <c r="BL151" s="181"/>
      <c r="BM151" s="181"/>
      <c r="BN151" s="181"/>
      <c r="BO151" s="181"/>
      <c r="BP151" s="181"/>
      <c r="BQ151" s="181"/>
      <c r="BR151" s="181"/>
    </row>
    <row r="152" spans="1:70" x14ac:dyDescent="0.3">
      <c r="A152" s="180"/>
      <c r="B152" s="181"/>
      <c r="C152" s="182"/>
      <c r="D152" s="181"/>
      <c r="E152" s="181"/>
      <c r="F152" s="181"/>
      <c r="G152" s="181"/>
      <c r="H152" s="181"/>
      <c r="I152" s="180"/>
      <c r="J152" s="181"/>
      <c r="K152" s="181"/>
      <c r="L152" s="181"/>
      <c r="M152" s="181"/>
      <c r="N152" s="181"/>
      <c r="O152" s="181"/>
      <c r="P152" s="183"/>
      <c r="Q152" s="181"/>
      <c r="R152" s="181"/>
      <c r="S152" s="181"/>
      <c r="T152" s="181"/>
      <c r="U152" s="181"/>
      <c r="V152" s="181"/>
      <c r="W152" s="181"/>
      <c r="X152" s="181"/>
      <c r="Y152" s="181"/>
      <c r="Z152" s="181"/>
      <c r="AA152" s="570"/>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row>
    <row r="153" spans="1:70" x14ac:dyDescent="0.3">
      <c r="A153" s="180"/>
      <c r="B153" s="181"/>
      <c r="C153" s="182"/>
      <c r="D153" s="181"/>
      <c r="E153" s="181"/>
      <c r="F153" s="181"/>
      <c r="G153" s="181"/>
      <c r="H153" s="181"/>
      <c r="I153" s="180"/>
      <c r="J153" s="181"/>
      <c r="K153" s="181"/>
      <c r="L153" s="181"/>
      <c r="M153" s="181"/>
      <c r="N153" s="181"/>
      <c r="O153" s="181"/>
      <c r="P153" s="183"/>
      <c r="Q153" s="181"/>
      <c r="R153" s="181"/>
      <c r="S153" s="181"/>
      <c r="T153" s="181"/>
      <c r="U153" s="181"/>
      <c r="V153" s="181"/>
      <c r="W153" s="181"/>
      <c r="X153" s="181"/>
      <c r="Y153" s="181"/>
      <c r="Z153" s="181"/>
      <c r="AA153" s="570"/>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c r="BI153" s="181"/>
      <c r="BJ153" s="181"/>
      <c r="BK153" s="181"/>
      <c r="BL153" s="181"/>
      <c r="BM153" s="181"/>
      <c r="BN153" s="181"/>
      <c r="BO153" s="181"/>
      <c r="BP153" s="181"/>
      <c r="BQ153" s="181"/>
      <c r="BR153" s="181"/>
    </row>
    <row r="154" spans="1:70" x14ac:dyDescent="0.3">
      <c r="A154" s="180"/>
      <c r="B154" s="181"/>
      <c r="C154" s="182"/>
      <c r="D154" s="181"/>
      <c r="E154" s="181"/>
      <c r="F154" s="181"/>
      <c r="G154" s="181"/>
      <c r="H154" s="181"/>
      <c r="I154" s="180"/>
      <c r="J154" s="181"/>
      <c r="K154" s="181"/>
      <c r="L154" s="181"/>
      <c r="M154" s="181"/>
      <c r="N154" s="181"/>
      <c r="O154" s="181"/>
      <c r="P154" s="183"/>
      <c r="Q154" s="181"/>
      <c r="R154" s="181"/>
      <c r="S154" s="181"/>
      <c r="T154" s="181"/>
      <c r="U154" s="181"/>
      <c r="V154" s="181"/>
      <c r="W154" s="181"/>
      <c r="X154" s="181"/>
      <c r="Y154" s="181"/>
      <c r="Z154" s="181"/>
      <c r="AA154" s="570"/>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row>
    <row r="155" spans="1:70" x14ac:dyDescent="0.3">
      <c r="A155" s="180"/>
      <c r="B155" s="181"/>
      <c r="C155" s="182"/>
      <c r="D155" s="181"/>
      <c r="E155" s="181"/>
      <c r="F155" s="181"/>
      <c r="G155" s="181"/>
      <c r="H155" s="181"/>
      <c r="I155" s="180"/>
      <c r="J155" s="181"/>
      <c r="K155" s="181"/>
      <c r="L155" s="181"/>
      <c r="M155" s="181"/>
      <c r="N155" s="181"/>
      <c r="O155" s="181"/>
      <c r="P155" s="183"/>
      <c r="Q155" s="181"/>
      <c r="R155" s="181"/>
      <c r="S155" s="181"/>
      <c r="T155" s="181"/>
      <c r="U155" s="181"/>
      <c r="V155" s="181"/>
      <c r="W155" s="181"/>
      <c r="X155" s="181"/>
      <c r="Y155" s="181"/>
      <c r="Z155" s="181"/>
      <c r="AA155" s="570"/>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181"/>
    </row>
    <row r="156" spans="1:70" x14ac:dyDescent="0.3">
      <c r="A156" s="180"/>
      <c r="B156" s="181"/>
      <c r="C156" s="182"/>
      <c r="D156" s="181"/>
      <c r="E156" s="181"/>
      <c r="F156" s="181"/>
      <c r="G156" s="181"/>
      <c r="H156" s="181"/>
      <c r="I156" s="180"/>
      <c r="J156" s="181"/>
      <c r="K156" s="181"/>
      <c r="L156" s="181"/>
      <c r="M156" s="181"/>
      <c r="N156" s="181"/>
      <c r="O156" s="181"/>
      <c r="P156" s="183"/>
      <c r="Q156" s="181"/>
      <c r="R156" s="181"/>
      <c r="S156" s="181"/>
      <c r="T156" s="181"/>
      <c r="U156" s="181"/>
      <c r="V156" s="181"/>
      <c r="W156" s="181"/>
      <c r="X156" s="181"/>
      <c r="Y156" s="181"/>
      <c r="Z156" s="181"/>
      <c r="AA156" s="570"/>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c r="BI156" s="181"/>
      <c r="BJ156" s="181"/>
      <c r="BK156" s="181"/>
      <c r="BL156" s="181"/>
      <c r="BM156" s="181"/>
      <c r="BN156" s="181"/>
      <c r="BO156" s="181"/>
      <c r="BP156" s="181"/>
      <c r="BQ156" s="181"/>
      <c r="BR156" s="181"/>
    </row>
    <row r="157" spans="1:70" x14ac:dyDescent="0.3">
      <c r="A157" s="180"/>
      <c r="B157" s="181"/>
      <c r="C157" s="182"/>
      <c r="D157" s="181"/>
      <c r="E157" s="181"/>
      <c r="F157" s="181"/>
      <c r="G157" s="181"/>
      <c r="H157" s="181"/>
      <c r="I157" s="180"/>
      <c r="J157" s="181"/>
      <c r="K157" s="181"/>
      <c r="L157" s="181"/>
      <c r="M157" s="181"/>
      <c r="N157" s="181"/>
      <c r="O157" s="181"/>
      <c r="P157" s="183"/>
      <c r="Q157" s="181"/>
      <c r="R157" s="181"/>
      <c r="S157" s="181"/>
      <c r="T157" s="181"/>
      <c r="U157" s="181"/>
      <c r="V157" s="181"/>
      <c r="W157" s="181"/>
      <c r="X157" s="181"/>
      <c r="Y157" s="181"/>
      <c r="Z157" s="181"/>
      <c r="AA157" s="570"/>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row>
    <row r="158" spans="1:70" x14ac:dyDescent="0.3">
      <c r="A158" s="180"/>
      <c r="B158" s="181"/>
      <c r="C158" s="182"/>
      <c r="D158" s="181"/>
      <c r="E158" s="181"/>
      <c r="F158" s="181"/>
      <c r="G158" s="181"/>
      <c r="H158" s="181"/>
      <c r="I158" s="180"/>
      <c r="J158" s="181"/>
      <c r="K158" s="181"/>
      <c r="L158" s="181"/>
      <c r="M158" s="181"/>
      <c r="N158" s="181"/>
      <c r="O158" s="181"/>
      <c r="P158" s="183"/>
      <c r="Q158" s="181"/>
      <c r="R158" s="181"/>
      <c r="S158" s="181"/>
      <c r="T158" s="181"/>
      <c r="U158" s="181"/>
      <c r="V158" s="181"/>
      <c r="W158" s="181"/>
      <c r="X158" s="181"/>
      <c r="Y158" s="181"/>
      <c r="Z158" s="181"/>
      <c r="AA158" s="570"/>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row>
    <row r="159" spans="1:70" x14ac:dyDescent="0.3">
      <c r="A159" s="180"/>
      <c r="B159" s="181"/>
      <c r="C159" s="182"/>
      <c r="D159" s="181"/>
      <c r="E159" s="181"/>
      <c r="F159" s="181"/>
      <c r="G159" s="181"/>
      <c r="H159" s="181"/>
      <c r="I159" s="180"/>
      <c r="J159" s="181"/>
      <c r="K159" s="181"/>
      <c r="L159" s="181"/>
      <c r="M159" s="181"/>
      <c r="N159" s="181"/>
      <c r="O159" s="181"/>
      <c r="P159" s="183"/>
      <c r="Q159" s="181"/>
      <c r="R159" s="181"/>
      <c r="S159" s="181"/>
      <c r="T159" s="181"/>
      <c r="U159" s="181"/>
      <c r="V159" s="181"/>
      <c r="W159" s="181"/>
      <c r="X159" s="181"/>
      <c r="Y159" s="181"/>
      <c r="Z159" s="181"/>
      <c r="AA159" s="570"/>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c r="BI159" s="181"/>
      <c r="BJ159" s="181"/>
      <c r="BK159" s="181"/>
      <c r="BL159" s="181"/>
      <c r="BM159" s="181"/>
      <c r="BN159" s="181"/>
      <c r="BO159" s="181"/>
      <c r="BP159" s="181"/>
      <c r="BQ159" s="181"/>
      <c r="BR159" s="181"/>
    </row>
    <row r="160" spans="1:70" x14ac:dyDescent="0.3">
      <c r="A160" s="180"/>
      <c r="B160" s="181"/>
      <c r="C160" s="182"/>
      <c r="D160" s="181"/>
      <c r="E160" s="181"/>
      <c r="F160" s="181"/>
      <c r="G160" s="181"/>
      <c r="H160" s="181"/>
      <c r="I160" s="180"/>
      <c r="J160" s="181"/>
      <c r="K160" s="181"/>
      <c r="L160" s="181"/>
      <c r="M160" s="181"/>
      <c r="N160" s="181"/>
      <c r="O160" s="181"/>
      <c r="P160" s="183"/>
      <c r="Q160" s="181"/>
      <c r="R160" s="181"/>
      <c r="S160" s="181"/>
      <c r="T160" s="181"/>
      <c r="U160" s="181"/>
      <c r="V160" s="181"/>
      <c r="W160" s="181"/>
      <c r="X160" s="181"/>
      <c r="Y160" s="181"/>
      <c r="Z160" s="181"/>
      <c r="AA160" s="570"/>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row>
    <row r="161" spans="1:70" x14ac:dyDescent="0.3">
      <c r="A161" s="180"/>
      <c r="B161" s="181"/>
      <c r="C161" s="182"/>
      <c r="D161" s="181"/>
      <c r="E161" s="181"/>
      <c r="F161" s="181"/>
      <c r="G161" s="181"/>
      <c r="H161" s="181"/>
      <c r="I161" s="180"/>
      <c r="J161" s="181"/>
      <c r="K161" s="181"/>
      <c r="L161" s="181"/>
      <c r="M161" s="181"/>
      <c r="N161" s="181"/>
      <c r="O161" s="181"/>
      <c r="P161" s="183"/>
      <c r="Q161" s="181"/>
      <c r="R161" s="181"/>
      <c r="S161" s="181"/>
      <c r="T161" s="181"/>
      <c r="U161" s="181"/>
      <c r="V161" s="181"/>
      <c r="W161" s="181"/>
      <c r="X161" s="181"/>
      <c r="Y161" s="181"/>
      <c r="Z161" s="181"/>
      <c r="AA161" s="570"/>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181"/>
    </row>
    <row r="162" spans="1:70" x14ac:dyDescent="0.3">
      <c r="A162" s="180"/>
      <c r="B162" s="181"/>
      <c r="C162" s="182"/>
      <c r="D162" s="181"/>
      <c r="E162" s="181"/>
      <c r="F162" s="181"/>
      <c r="G162" s="181"/>
      <c r="H162" s="181"/>
      <c r="I162" s="180"/>
      <c r="J162" s="181"/>
      <c r="K162" s="181"/>
      <c r="L162" s="181"/>
      <c r="M162" s="181"/>
      <c r="N162" s="181"/>
      <c r="O162" s="181"/>
      <c r="P162" s="183"/>
      <c r="Q162" s="181"/>
      <c r="R162" s="181"/>
      <c r="S162" s="181"/>
      <c r="T162" s="181"/>
      <c r="U162" s="181"/>
      <c r="V162" s="181"/>
      <c r="W162" s="181"/>
      <c r="X162" s="181"/>
      <c r="Y162" s="181"/>
      <c r="Z162" s="181"/>
      <c r="AA162" s="570"/>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row>
    <row r="163" spans="1:70" x14ac:dyDescent="0.3">
      <c r="A163" s="180"/>
      <c r="B163" s="181"/>
      <c r="C163" s="182"/>
      <c r="D163" s="181"/>
      <c r="E163" s="181"/>
      <c r="F163" s="181"/>
      <c r="G163" s="181"/>
      <c r="H163" s="181"/>
      <c r="I163" s="180"/>
      <c r="J163" s="181"/>
      <c r="K163" s="181"/>
      <c r="L163" s="181"/>
      <c r="M163" s="181"/>
      <c r="N163" s="181"/>
      <c r="O163" s="181"/>
      <c r="P163" s="183"/>
      <c r="Q163" s="181"/>
      <c r="R163" s="181"/>
      <c r="S163" s="181"/>
      <c r="T163" s="181"/>
      <c r="U163" s="181"/>
      <c r="V163" s="181"/>
      <c r="W163" s="181"/>
      <c r="X163" s="181"/>
      <c r="Y163" s="181"/>
      <c r="Z163" s="181"/>
      <c r="AA163" s="570"/>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c r="BI163" s="181"/>
      <c r="BJ163" s="181"/>
      <c r="BK163" s="181"/>
      <c r="BL163" s="181"/>
      <c r="BM163" s="181"/>
      <c r="BN163" s="181"/>
      <c r="BO163" s="181"/>
      <c r="BP163" s="181"/>
      <c r="BQ163" s="181"/>
      <c r="BR163" s="181"/>
    </row>
    <row r="164" spans="1:70" x14ac:dyDescent="0.3">
      <c r="A164" s="180"/>
      <c r="B164" s="181"/>
      <c r="C164" s="182"/>
      <c r="D164" s="181"/>
      <c r="E164" s="181"/>
      <c r="F164" s="181"/>
      <c r="G164" s="181"/>
      <c r="H164" s="181"/>
      <c r="I164" s="180"/>
      <c r="J164" s="181"/>
      <c r="K164" s="181"/>
      <c r="L164" s="181"/>
      <c r="M164" s="181"/>
      <c r="N164" s="181"/>
      <c r="O164" s="181"/>
      <c r="P164" s="183"/>
      <c r="Q164" s="181"/>
      <c r="R164" s="181"/>
      <c r="S164" s="181"/>
      <c r="T164" s="181"/>
      <c r="U164" s="181"/>
      <c r="V164" s="181"/>
      <c r="W164" s="181"/>
      <c r="X164" s="181"/>
      <c r="Y164" s="181"/>
      <c r="Z164" s="181"/>
      <c r="AA164" s="570"/>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row>
    <row r="165" spans="1:70" x14ac:dyDescent="0.3">
      <c r="A165" s="180"/>
      <c r="B165" s="181"/>
      <c r="C165" s="182"/>
      <c r="D165" s="181"/>
      <c r="E165" s="181"/>
      <c r="F165" s="181"/>
      <c r="G165" s="181"/>
      <c r="H165" s="181"/>
      <c r="I165" s="180"/>
      <c r="J165" s="181"/>
      <c r="K165" s="181"/>
      <c r="L165" s="181"/>
      <c r="M165" s="181"/>
      <c r="N165" s="181"/>
      <c r="O165" s="181"/>
      <c r="P165" s="183"/>
      <c r="Q165" s="181"/>
      <c r="R165" s="181"/>
      <c r="S165" s="181"/>
      <c r="T165" s="181"/>
      <c r="U165" s="181"/>
      <c r="V165" s="181"/>
      <c r="W165" s="181"/>
      <c r="X165" s="181"/>
      <c r="Y165" s="181"/>
      <c r="Z165" s="181"/>
      <c r="AA165" s="570"/>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c r="BI165" s="181"/>
      <c r="BJ165" s="181"/>
      <c r="BK165" s="181"/>
      <c r="BL165" s="181"/>
      <c r="BM165" s="181"/>
      <c r="BN165" s="181"/>
      <c r="BO165" s="181"/>
      <c r="BP165" s="181"/>
      <c r="BQ165" s="181"/>
      <c r="BR165" s="181"/>
    </row>
    <row r="166" spans="1:70" x14ac:dyDescent="0.3">
      <c r="A166" s="180"/>
      <c r="B166" s="181"/>
      <c r="C166" s="182"/>
      <c r="D166" s="181"/>
      <c r="E166" s="181"/>
      <c r="F166" s="181"/>
      <c r="G166" s="181"/>
      <c r="H166" s="181"/>
      <c r="I166" s="180"/>
      <c r="J166" s="181"/>
      <c r="K166" s="181"/>
      <c r="L166" s="181"/>
      <c r="M166" s="181"/>
      <c r="N166" s="181"/>
      <c r="O166" s="181"/>
      <c r="P166" s="183"/>
      <c r="Q166" s="181"/>
      <c r="R166" s="181"/>
      <c r="S166" s="181"/>
      <c r="T166" s="181"/>
      <c r="U166" s="181"/>
      <c r="V166" s="181"/>
      <c r="W166" s="181"/>
      <c r="X166" s="181"/>
      <c r="Y166" s="181"/>
      <c r="Z166" s="181"/>
      <c r="AA166" s="570"/>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row>
    <row r="167" spans="1:70" x14ac:dyDescent="0.3">
      <c r="A167" s="180"/>
      <c r="B167" s="181"/>
      <c r="C167" s="182"/>
      <c r="D167" s="181"/>
      <c r="E167" s="181"/>
      <c r="F167" s="181"/>
      <c r="G167" s="181"/>
      <c r="H167" s="181"/>
      <c r="I167" s="180"/>
      <c r="J167" s="181"/>
      <c r="K167" s="181"/>
      <c r="L167" s="181"/>
      <c r="M167" s="181"/>
      <c r="N167" s="181"/>
      <c r="O167" s="181"/>
      <c r="P167" s="183"/>
      <c r="Q167" s="181"/>
      <c r="R167" s="181"/>
      <c r="S167" s="181"/>
      <c r="T167" s="181"/>
      <c r="U167" s="181"/>
      <c r="V167" s="181"/>
      <c r="W167" s="181"/>
      <c r="X167" s="181"/>
      <c r="Y167" s="181"/>
      <c r="Z167" s="181"/>
      <c r="AA167" s="570"/>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181"/>
    </row>
    <row r="168" spans="1:70" x14ac:dyDescent="0.3">
      <c r="A168" s="180"/>
      <c r="B168" s="181"/>
      <c r="C168" s="182"/>
      <c r="D168" s="181"/>
      <c r="E168" s="181"/>
      <c r="F168" s="181"/>
      <c r="G168" s="181"/>
      <c r="H168" s="181"/>
      <c r="I168" s="180"/>
      <c r="J168" s="181"/>
      <c r="K168" s="181"/>
      <c r="L168" s="181"/>
      <c r="M168" s="181"/>
      <c r="N168" s="181"/>
      <c r="O168" s="181"/>
      <c r="P168" s="183"/>
      <c r="Q168" s="181"/>
      <c r="R168" s="181"/>
      <c r="S168" s="181"/>
      <c r="T168" s="181"/>
      <c r="U168" s="181"/>
      <c r="V168" s="181"/>
      <c r="W168" s="181"/>
      <c r="X168" s="181"/>
      <c r="Y168" s="181"/>
      <c r="Z168" s="181"/>
      <c r="AA168" s="570"/>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c r="BI168" s="181"/>
      <c r="BJ168" s="181"/>
      <c r="BK168" s="181"/>
      <c r="BL168" s="181"/>
      <c r="BM168" s="181"/>
      <c r="BN168" s="181"/>
      <c r="BO168" s="181"/>
      <c r="BP168" s="181"/>
      <c r="BQ168" s="181"/>
      <c r="BR168" s="181"/>
    </row>
    <row r="169" spans="1:70" x14ac:dyDescent="0.3">
      <c r="A169" s="180"/>
      <c r="B169" s="181"/>
      <c r="C169" s="182"/>
      <c r="D169" s="181"/>
      <c r="E169" s="181"/>
      <c r="F169" s="181"/>
      <c r="G169" s="181"/>
      <c r="H169" s="181"/>
      <c r="I169" s="180"/>
      <c r="J169" s="181"/>
      <c r="K169" s="181"/>
      <c r="L169" s="181"/>
      <c r="M169" s="181"/>
      <c r="N169" s="181"/>
      <c r="O169" s="181"/>
      <c r="P169" s="183"/>
      <c r="Q169" s="181"/>
      <c r="R169" s="181"/>
      <c r="S169" s="181"/>
      <c r="T169" s="181"/>
      <c r="U169" s="181"/>
      <c r="V169" s="181"/>
      <c r="W169" s="181"/>
      <c r="X169" s="181"/>
      <c r="Y169" s="181"/>
      <c r="Z169" s="181"/>
      <c r="AA169" s="570"/>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1"/>
      <c r="BM169" s="181"/>
      <c r="BN169" s="181"/>
      <c r="BO169" s="181"/>
      <c r="BP169" s="181"/>
      <c r="BQ169" s="181"/>
      <c r="BR169" s="181"/>
    </row>
    <row r="170" spans="1:70" x14ac:dyDescent="0.3">
      <c r="A170" s="180"/>
      <c r="B170" s="181"/>
      <c r="C170" s="182"/>
      <c r="D170" s="181"/>
      <c r="E170" s="181"/>
      <c r="F170" s="181"/>
      <c r="G170" s="181"/>
      <c r="H170" s="181"/>
      <c r="I170" s="180"/>
      <c r="J170" s="181"/>
      <c r="K170" s="181"/>
      <c r="L170" s="181"/>
      <c r="M170" s="181"/>
      <c r="N170" s="181"/>
      <c r="O170" s="181"/>
      <c r="P170" s="183"/>
      <c r="Q170" s="181"/>
      <c r="R170" s="181"/>
      <c r="S170" s="181"/>
      <c r="T170" s="181"/>
      <c r="U170" s="181"/>
      <c r="V170" s="181"/>
      <c r="W170" s="181"/>
      <c r="X170" s="181"/>
      <c r="Y170" s="181"/>
      <c r="Z170" s="181"/>
      <c r="AA170" s="570"/>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181"/>
    </row>
    <row r="171" spans="1:70" x14ac:dyDescent="0.3">
      <c r="A171" s="180"/>
      <c r="B171" s="181"/>
      <c r="C171" s="182"/>
      <c r="D171" s="181"/>
      <c r="E171" s="181"/>
      <c r="F171" s="181"/>
      <c r="G171" s="181"/>
      <c r="H171" s="181"/>
      <c r="I171" s="180"/>
      <c r="J171" s="181"/>
      <c r="K171" s="181"/>
      <c r="L171" s="181"/>
      <c r="M171" s="181"/>
      <c r="N171" s="181"/>
      <c r="O171" s="181"/>
      <c r="P171" s="183"/>
      <c r="Q171" s="181"/>
      <c r="R171" s="181"/>
      <c r="S171" s="181"/>
      <c r="T171" s="181"/>
      <c r="U171" s="181"/>
      <c r="V171" s="181"/>
      <c r="W171" s="181"/>
      <c r="X171" s="181"/>
      <c r="Y171" s="181"/>
      <c r="Z171" s="181"/>
      <c r="AA171" s="570"/>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81"/>
      <c r="BL171" s="181"/>
      <c r="BM171" s="181"/>
      <c r="BN171" s="181"/>
      <c r="BO171" s="181"/>
      <c r="BP171" s="181"/>
      <c r="BQ171" s="181"/>
      <c r="BR171" s="181"/>
    </row>
    <row r="172" spans="1:70" x14ac:dyDescent="0.3">
      <c r="A172" s="180"/>
      <c r="B172" s="181"/>
      <c r="C172" s="182"/>
      <c r="D172" s="181"/>
      <c r="E172" s="181"/>
      <c r="F172" s="181"/>
      <c r="G172" s="181"/>
      <c r="H172" s="181"/>
      <c r="I172" s="180"/>
      <c r="J172" s="181"/>
      <c r="K172" s="181"/>
      <c r="L172" s="181"/>
      <c r="M172" s="181"/>
      <c r="N172" s="181"/>
      <c r="O172" s="181"/>
      <c r="P172" s="183"/>
      <c r="Q172" s="181"/>
      <c r="R172" s="181"/>
      <c r="S172" s="181"/>
      <c r="T172" s="181"/>
      <c r="U172" s="181"/>
      <c r="V172" s="181"/>
      <c r="W172" s="181"/>
      <c r="X172" s="181"/>
      <c r="Y172" s="181"/>
      <c r="Z172" s="181"/>
      <c r="AA172" s="570"/>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c r="BI172" s="181"/>
      <c r="BJ172" s="181"/>
      <c r="BK172" s="181"/>
      <c r="BL172" s="181"/>
      <c r="BM172" s="181"/>
      <c r="BN172" s="181"/>
      <c r="BO172" s="181"/>
      <c r="BP172" s="181"/>
      <c r="BQ172" s="181"/>
      <c r="BR172" s="181"/>
    </row>
    <row r="173" spans="1:70" x14ac:dyDescent="0.3">
      <c r="A173" s="180"/>
      <c r="B173" s="181"/>
      <c r="C173" s="182"/>
      <c r="D173" s="181"/>
      <c r="E173" s="181"/>
      <c r="F173" s="181"/>
      <c r="G173" s="181"/>
      <c r="H173" s="181"/>
      <c r="I173" s="180"/>
      <c r="J173" s="181"/>
      <c r="K173" s="181"/>
      <c r="L173" s="181"/>
      <c r="M173" s="181"/>
      <c r="N173" s="181"/>
      <c r="O173" s="181"/>
      <c r="P173" s="183"/>
      <c r="Q173" s="181"/>
      <c r="R173" s="181"/>
      <c r="S173" s="181"/>
      <c r="T173" s="181"/>
      <c r="U173" s="181"/>
      <c r="V173" s="181"/>
      <c r="W173" s="181"/>
      <c r="X173" s="181"/>
      <c r="Y173" s="181"/>
      <c r="Z173" s="181"/>
      <c r="AA173" s="570"/>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181"/>
    </row>
    <row r="174" spans="1:70" x14ac:dyDescent="0.3">
      <c r="A174" s="180"/>
      <c r="B174" s="181"/>
      <c r="C174" s="182"/>
      <c r="D174" s="181"/>
      <c r="E174" s="181"/>
      <c r="F174" s="181"/>
      <c r="G174" s="181"/>
      <c r="H174" s="181"/>
      <c r="I174" s="180"/>
      <c r="J174" s="181"/>
      <c r="K174" s="181"/>
      <c r="L174" s="181"/>
      <c r="M174" s="181"/>
      <c r="N174" s="181"/>
      <c r="O174" s="181"/>
      <c r="P174" s="183"/>
      <c r="Q174" s="181"/>
      <c r="R174" s="181"/>
      <c r="S174" s="181"/>
      <c r="T174" s="181"/>
      <c r="U174" s="181"/>
      <c r="V174" s="181"/>
      <c r="W174" s="181"/>
      <c r="X174" s="181"/>
      <c r="Y174" s="181"/>
      <c r="Z174" s="181"/>
      <c r="AA174" s="570"/>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1"/>
      <c r="BQ174" s="181"/>
      <c r="BR174" s="181"/>
    </row>
    <row r="175" spans="1:70" x14ac:dyDescent="0.3">
      <c r="A175" s="180"/>
      <c r="B175" s="181"/>
      <c r="C175" s="182"/>
      <c r="D175" s="181"/>
      <c r="E175" s="181"/>
      <c r="F175" s="181"/>
      <c r="G175" s="181"/>
      <c r="H175" s="181"/>
      <c r="I175" s="180"/>
      <c r="J175" s="181"/>
      <c r="K175" s="181"/>
      <c r="L175" s="181"/>
      <c r="M175" s="181"/>
      <c r="N175" s="181"/>
      <c r="O175" s="181"/>
      <c r="P175" s="183"/>
      <c r="Q175" s="181"/>
      <c r="R175" s="181"/>
      <c r="S175" s="181"/>
      <c r="T175" s="181"/>
      <c r="U175" s="181"/>
      <c r="V175" s="181"/>
      <c r="W175" s="181"/>
      <c r="X175" s="181"/>
      <c r="Y175" s="181"/>
      <c r="Z175" s="181"/>
      <c r="AA175" s="570"/>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c r="BI175" s="181"/>
      <c r="BJ175" s="181"/>
      <c r="BK175" s="181"/>
      <c r="BL175" s="181"/>
      <c r="BM175" s="181"/>
      <c r="BN175" s="181"/>
      <c r="BO175" s="181"/>
      <c r="BP175" s="181"/>
      <c r="BQ175" s="181"/>
      <c r="BR175" s="181"/>
    </row>
    <row r="176" spans="1:70" x14ac:dyDescent="0.3">
      <c r="A176" s="180"/>
      <c r="B176" s="181"/>
      <c r="C176" s="182"/>
      <c r="D176" s="181"/>
      <c r="E176" s="181"/>
      <c r="F176" s="181"/>
      <c r="G176" s="181"/>
      <c r="H176" s="181"/>
      <c r="I176" s="180"/>
      <c r="J176" s="181"/>
      <c r="K176" s="181"/>
      <c r="L176" s="181"/>
      <c r="M176" s="181"/>
      <c r="N176" s="181"/>
      <c r="O176" s="181"/>
      <c r="P176" s="183"/>
      <c r="Q176" s="181"/>
      <c r="R176" s="181"/>
      <c r="S176" s="181"/>
      <c r="T176" s="181"/>
      <c r="U176" s="181"/>
      <c r="V176" s="181"/>
      <c r="W176" s="181"/>
      <c r="X176" s="181"/>
      <c r="Y176" s="181"/>
      <c r="Z176" s="181"/>
      <c r="AA176" s="570"/>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row>
    <row r="177" spans="1:70" x14ac:dyDescent="0.3">
      <c r="A177" s="180"/>
      <c r="B177" s="181"/>
      <c r="C177" s="182"/>
      <c r="D177" s="181"/>
      <c r="E177" s="181"/>
      <c r="F177" s="181"/>
      <c r="G177" s="181"/>
      <c r="H177" s="181"/>
      <c r="I177" s="180"/>
      <c r="J177" s="181"/>
      <c r="K177" s="181"/>
      <c r="L177" s="181"/>
      <c r="M177" s="181"/>
      <c r="N177" s="181"/>
      <c r="O177" s="181"/>
      <c r="P177" s="183"/>
      <c r="Q177" s="181"/>
      <c r="R177" s="181"/>
      <c r="S177" s="181"/>
      <c r="T177" s="181"/>
      <c r="U177" s="181"/>
      <c r="V177" s="181"/>
      <c r="W177" s="181"/>
      <c r="X177" s="181"/>
      <c r="Y177" s="181"/>
      <c r="Z177" s="181"/>
      <c r="AA177" s="570"/>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c r="BI177" s="181"/>
      <c r="BJ177" s="181"/>
      <c r="BK177" s="181"/>
      <c r="BL177" s="181"/>
      <c r="BM177" s="181"/>
      <c r="BN177" s="181"/>
      <c r="BO177" s="181"/>
      <c r="BP177" s="181"/>
      <c r="BQ177" s="181"/>
      <c r="BR177" s="181"/>
    </row>
    <row r="178" spans="1:70" x14ac:dyDescent="0.3">
      <c r="A178" s="180"/>
      <c r="B178" s="181"/>
      <c r="C178" s="182"/>
      <c r="D178" s="181"/>
      <c r="E178" s="181"/>
      <c r="F178" s="181"/>
      <c r="G178" s="181"/>
      <c r="H178" s="181"/>
      <c r="I178" s="180"/>
      <c r="J178" s="181"/>
      <c r="K178" s="181"/>
      <c r="L178" s="181"/>
      <c r="M178" s="181"/>
      <c r="N178" s="181"/>
      <c r="O178" s="181"/>
      <c r="P178" s="183"/>
      <c r="Q178" s="181"/>
      <c r="R178" s="181"/>
      <c r="S178" s="181"/>
      <c r="T178" s="181"/>
      <c r="U178" s="181"/>
      <c r="V178" s="181"/>
      <c r="W178" s="181"/>
      <c r="X178" s="181"/>
      <c r="Y178" s="181"/>
      <c r="Z178" s="181"/>
      <c r="AA178" s="570"/>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row>
    <row r="179" spans="1:70" x14ac:dyDescent="0.3">
      <c r="A179" s="180"/>
      <c r="B179" s="181"/>
      <c r="C179" s="182"/>
      <c r="D179" s="181"/>
      <c r="E179" s="181"/>
      <c r="F179" s="181"/>
      <c r="G179" s="181"/>
      <c r="H179" s="181"/>
      <c r="I179" s="180"/>
      <c r="J179" s="181"/>
      <c r="K179" s="181"/>
      <c r="L179" s="181"/>
      <c r="M179" s="181"/>
      <c r="N179" s="181"/>
      <c r="O179" s="181"/>
      <c r="P179" s="183"/>
      <c r="Q179" s="181"/>
      <c r="R179" s="181"/>
      <c r="S179" s="181"/>
      <c r="T179" s="181"/>
      <c r="U179" s="181"/>
      <c r="V179" s="181"/>
      <c r="W179" s="181"/>
      <c r="X179" s="181"/>
      <c r="Y179" s="181"/>
      <c r="Z179" s="181"/>
      <c r="AA179" s="570"/>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row>
    <row r="180" spans="1:70" x14ac:dyDescent="0.3">
      <c r="A180" s="180"/>
      <c r="B180" s="181"/>
      <c r="C180" s="182"/>
      <c r="D180" s="181"/>
      <c r="E180" s="181"/>
      <c r="F180" s="181"/>
      <c r="G180" s="181"/>
      <c r="H180" s="181"/>
      <c r="I180" s="180"/>
      <c r="J180" s="181"/>
      <c r="K180" s="181"/>
      <c r="L180" s="181"/>
      <c r="M180" s="181"/>
      <c r="N180" s="181"/>
      <c r="O180" s="181"/>
      <c r="P180" s="183"/>
      <c r="Q180" s="181"/>
      <c r="R180" s="181"/>
      <c r="S180" s="181"/>
      <c r="T180" s="181"/>
      <c r="U180" s="181"/>
      <c r="V180" s="181"/>
      <c r="W180" s="181"/>
      <c r="X180" s="181"/>
      <c r="Y180" s="181"/>
      <c r="Z180" s="181"/>
      <c r="AA180" s="570"/>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row>
    <row r="181" spans="1:70" x14ac:dyDescent="0.3">
      <c r="A181" s="180"/>
      <c r="B181" s="181"/>
      <c r="C181" s="182"/>
      <c r="D181" s="181"/>
      <c r="E181" s="181"/>
      <c r="F181" s="181"/>
      <c r="G181" s="181"/>
      <c r="H181" s="181"/>
      <c r="I181" s="180"/>
      <c r="J181" s="181"/>
      <c r="K181" s="181"/>
      <c r="L181" s="181"/>
      <c r="M181" s="181"/>
      <c r="N181" s="181"/>
      <c r="O181" s="181"/>
      <c r="P181" s="183"/>
      <c r="Q181" s="181"/>
      <c r="R181" s="181"/>
      <c r="S181" s="181"/>
      <c r="T181" s="181"/>
      <c r="U181" s="181"/>
      <c r="V181" s="181"/>
      <c r="W181" s="181"/>
      <c r="X181" s="181"/>
      <c r="Y181" s="181"/>
      <c r="Z181" s="181"/>
      <c r="AA181" s="570"/>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row>
    <row r="182" spans="1:70" x14ac:dyDescent="0.3">
      <c r="A182" s="180"/>
      <c r="B182" s="181"/>
      <c r="C182" s="182"/>
      <c r="D182" s="181"/>
      <c r="E182" s="181"/>
      <c r="F182" s="181"/>
      <c r="G182" s="181"/>
      <c r="H182" s="181"/>
      <c r="I182" s="180"/>
      <c r="J182" s="181"/>
      <c r="K182" s="181"/>
      <c r="L182" s="181"/>
      <c r="M182" s="181"/>
      <c r="N182" s="181"/>
      <c r="O182" s="181"/>
      <c r="P182" s="183"/>
      <c r="Q182" s="181"/>
      <c r="R182" s="181"/>
      <c r="S182" s="181"/>
      <c r="T182" s="181"/>
      <c r="U182" s="181"/>
      <c r="V182" s="181"/>
      <c r="W182" s="181"/>
      <c r="X182" s="181"/>
      <c r="Y182" s="181"/>
      <c r="Z182" s="181"/>
      <c r="AA182" s="570"/>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row>
    <row r="183" spans="1:70" x14ac:dyDescent="0.3">
      <c r="A183" s="180"/>
      <c r="B183" s="181"/>
      <c r="C183" s="182"/>
      <c r="D183" s="181"/>
      <c r="E183" s="181"/>
      <c r="F183" s="181"/>
      <c r="G183" s="181"/>
      <c r="H183" s="181"/>
      <c r="I183" s="180"/>
      <c r="J183" s="181"/>
      <c r="K183" s="181"/>
      <c r="L183" s="181"/>
      <c r="M183" s="181"/>
      <c r="N183" s="181"/>
      <c r="O183" s="181"/>
      <c r="P183" s="183"/>
      <c r="Q183" s="181"/>
      <c r="R183" s="181"/>
      <c r="S183" s="181"/>
      <c r="T183" s="181"/>
      <c r="U183" s="181"/>
      <c r="V183" s="181"/>
      <c r="W183" s="181"/>
      <c r="X183" s="181"/>
      <c r="Y183" s="181"/>
      <c r="Z183" s="181"/>
      <c r="AA183" s="570"/>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row>
    <row r="184" spans="1:70" x14ac:dyDescent="0.3">
      <c r="A184" s="180"/>
      <c r="B184" s="181"/>
      <c r="C184" s="182"/>
      <c r="D184" s="181"/>
      <c r="E184" s="181"/>
      <c r="F184" s="181"/>
      <c r="G184" s="181"/>
      <c r="H184" s="181"/>
      <c r="I184" s="180"/>
      <c r="J184" s="181"/>
      <c r="K184" s="181"/>
      <c r="L184" s="181"/>
      <c r="M184" s="181"/>
      <c r="N184" s="181"/>
      <c r="O184" s="181"/>
      <c r="P184" s="183"/>
      <c r="Q184" s="181"/>
      <c r="R184" s="181"/>
      <c r="S184" s="181"/>
      <c r="T184" s="181"/>
      <c r="U184" s="181"/>
      <c r="V184" s="181"/>
      <c r="W184" s="181"/>
      <c r="X184" s="181"/>
      <c r="Y184" s="181"/>
      <c r="Z184" s="181"/>
      <c r="AA184" s="570"/>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row>
    <row r="185" spans="1:70" x14ac:dyDescent="0.3">
      <c r="A185" s="180"/>
      <c r="B185" s="181"/>
      <c r="C185" s="182"/>
      <c r="D185" s="181"/>
      <c r="E185" s="181"/>
      <c r="F185" s="181"/>
      <c r="G185" s="181"/>
      <c r="H185" s="181"/>
      <c r="I185" s="180"/>
      <c r="J185" s="181"/>
      <c r="K185" s="181"/>
      <c r="L185" s="181"/>
      <c r="M185" s="181"/>
      <c r="N185" s="181"/>
      <c r="O185" s="181"/>
      <c r="P185" s="183"/>
      <c r="Q185" s="181"/>
      <c r="R185" s="181"/>
      <c r="S185" s="181"/>
      <c r="T185" s="181"/>
      <c r="U185" s="181"/>
      <c r="V185" s="181"/>
      <c r="W185" s="181"/>
      <c r="X185" s="181"/>
      <c r="Y185" s="181"/>
      <c r="Z185" s="181"/>
      <c r="AA185" s="570"/>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row>
    <row r="186" spans="1:70" x14ac:dyDescent="0.3">
      <c r="A186" s="180"/>
      <c r="B186" s="181"/>
      <c r="C186" s="182"/>
      <c r="D186" s="181"/>
      <c r="E186" s="181"/>
      <c r="F186" s="181"/>
      <c r="G186" s="181"/>
      <c r="H186" s="181"/>
      <c r="I186" s="180"/>
      <c r="J186" s="181"/>
      <c r="K186" s="181"/>
      <c r="L186" s="181"/>
      <c r="M186" s="181"/>
      <c r="N186" s="181"/>
      <c r="O186" s="181"/>
      <c r="P186" s="183"/>
      <c r="Q186" s="181"/>
      <c r="R186" s="181"/>
      <c r="S186" s="181"/>
      <c r="T186" s="181"/>
      <c r="U186" s="181"/>
      <c r="V186" s="181"/>
      <c r="W186" s="181"/>
      <c r="X186" s="181"/>
      <c r="Y186" s="181"/>
      <c r="Z186" s="181"/>
      <c r="AA186" s="570"/>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row>
    <row r="187" spans="1:70" x14ac:dyDescent="0.3">
      <c r="A187" s="180"/>
      <c r="B187" s="181"/>
      <c r="C187" s="182"/>
      <c r="D187" s="181"/>
      <c r="E187" s="181"/>
      <c r="F187" s="181"/>
      <c r="G187" s="181"/>
      <c r="H187" s="181"/>
      <c r="I187" s="180"/>
      <c r="J187" s="181"/>
      <c r="K187" s="181"/>
      <c r="L187" s="181"/>
      <c r="M187" s="181"/>
      <c r="N187" s="181"/>
      <c r="O187" s="181"/>
      <c r="P187" s="183"/>
      <c r="Q187" s="181"/>
      <c r="R187" s="181"/>
      <c r="S187" s="181"/>
      <c r="T187" s="181"/>
      <c r="U187" s="181"/>
      <c r="V187" s="181"/>
      <c r="W187" s="181"/>
      <c r="X187" s="181"/>
      <c r="Y187" s="181"/>
      <c r="Z187" s="181"/>
      <c r="AA187" s="570"/>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row>
    <row r="188" spans="1:70" x14ac:dyDescent="0.3">
      <c r="A188" s="180"/>
      <c r="B188" s="181"/>
      <c r="C188" s="182"/>
      <c r="D188" s="181"/>
      <c r="E188" s="181"/>
      <c r="F188" s="181"/>
      <c r="G188" s="181"/>
      <c r="H188" s="181"/>
      <c r="I188" s="180"/>
      <c r="J188" s="181"/>
      <c r="K188" s="181"/>
      <c r="L188" s="181"/>
      <c r="M188" s="181"/>
      <c r="N188" s="181"/>
      <c r="O188" s="181"/>
      <c r="P188" s="183"/>
      <c r="Q188" s="181"/>
      <c r="R188" s="181"/>
      <c r="S188" s="181"/>
      <c r="T188" s="181"/>
      <c r="U188" s="181"/>
      <c r="V188" s="181"/>
      <c r="W188" s="181"/>
      <c r="X188" s="181"/>
      <c r="Y188" s="181"/>
      <c r="Z188" s="181"/>
      <c r="AA188" s="570"/>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row>
    <row r="189" spans="1:70" x14ac:dyDescent="0.3">
      <c r="A189" s="180"/>
      <c r="B189" s="181"/>
      <c r="C189" s="182"/>
      <c r="D189" s="181"/>
      <c r="E189" s="181"/>
      <c r="F189" s="181"/>
      <c r="G189" s="181"/>
      <c r="H189" s="181"/>
      <c r="I189" s="180"/>
      <c r="J189" s="181"/>
      <c r="K189" s="181"/>
      <c r="L189" s="181"/>
      <c r="M189" s="181"/>
      <c r="N189" s="181"/>
      <c r="O189" s="181"/>
      <c r="P189" s="183"/>
      <c r="Q189" s="181"/>
      <c r="R189" s="181"/>
      <c r="S189" s="181"/>
      <c r="T189" s="181"/>
      <c r="U189" s="181"/>
      <c r="V189" s="181"/>
      <c r="W189" s="181"/>
      <c r="X189" s="181"/>
      <c r="Y189" s="181"/>
      <c r="Z189" s="181"/>
      <c r="AA189" s="570"/>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c r="BI189" s="181"/>
      <c r="BJ189" s="181"/>
      <c r="BK189" s="181"/>
      <c r="BL189" s="181"/>
      <c r="BM189" s="181"/>
      <c r="BN189" s="181"/>
      <c r="BO189" s="181"/>
      <c r="BP189" s="181"/>
      <c r="BQ189" s="181"/>
      <c r="BR189" s="181"/>
    </row>
    <row r="190" spans="1:70" x14ac:dyDescent="0.3">
      <c r="A190" s="180"/>
      <c r="B190" s="181"/>
      <c r="C190" s="182"/>
      <c r="D190" s="181"/>
      <c r="E190" s="181"/>
      <c r="F190" s="181"/>
      <c r="G190" s="181"/>
      <c r="H190" s="181"/>
      <c r="I190" s="180"/>
      <c r="J190" s="181"/>
      <c r="K190" s="181"/>
      <c r="L190" s="181"/>
      <c r="M190" s="181"/>
      <c r="N190" s="181"/>
      <c r="O190" s="181"/>
      <c r="P190" s="183"/>
      <c r="Q190" s="181"/>
      <c r="R190" s="181"/>
      <c r="S190" s="181"/>
      <c r="T190" s="181"/>
      <c r="U190" s="181"/>
      <c r="V190" s="181"/>
      <c r="W190" s="181"/>
      <c r="X190" s="181"/>
      <c r="Y190" s="181"/>
      <c r="Z190" s="181"/>
      <c r="AA190" s="570"/>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c r="BI190" s="181"/>
      <c r="BJ190" s="181"/>
      <c r="BK190" s="181"/>
      <c r="BL190" s="181"/>
      <c r="BM190" s="181"/>
      <c r="BN190" s="181"/>
      <c r="BO190" s="181"/>
      <c r="BP190" s="181"/>
      <c r="BQ190" s="181"/>
      <c r="BR190" s="181"/>
    </row>
    <row r="191" spans="1:70" x14ac:dyDescent="0.3">
      <c r="A191" s="180"/>
      <c r="B191" s="181"/>
      <c r="C191" s="182"/>
      <c r="D191" s="181"/>
      <c r="E191" s="181"/>
      <c r="F191" s="181"/>
      <c r="G191" s="181"/>
      <c r="H191" s="181"/>
      <c r="I191" s="180"/>
      <c r="J191" s="181"/>
      <c r="K191" s="181"/>
      <c r="L191" s="181"/>
      <c r="M191" s="181"/>
      <c r="N191" s="181"/>
      <c r="O191" s="181"/>
      <c r="P191" s="183"/>
      <c r="Q191" s="181"/>
      <c r="R191" s="181"/>
      <c r="S191" s="181"/>
      <c r="T191" s="181"/>
      <c r="U191" s="181"/>
      <c r="V191" s="181"/>
      <c r="W191" s="181"/>
      <c r="X191" s="181"/>
      <c r="Y191" s="181"/>
      <c r="Z191" s="181"/>
      <c r="AA191" s="570"/>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181"/>
    </row>
    <row r="192" spans="1:70" x14ac:dyDescent="0.3">
      <c r="A192" s="180"/>
      <c r="B192" s="181"/>
      <c r="C192" s="182"/>
      <c r="D192" s="181"/>
      <c r="E192" s="181"/>
      <c r="F192" s="181"/>
      <c r="G192" s="181"/>
      <c r="H192" s="181"/>
      <c r="I192" s="180"/>
      <c r="J192" s="181"/>
      <c r="K192" s="181"/>
      <c r="L192" s="181"/>
      <c r="M192" s="181"/>
      <c r="N192" s="181"/>
      <c r="O192" s="181"/>
      <c r="P192" s="183"/>
      <c r="Q192" s="181"/>
      <c r="R192" s="181"/>
      <c r="S192" s="181"/>
      <c r="T192" s="181"/>
      <c r="U192" s="181"/>
      <c r="V192" s="181"/>
      <c r="W192" s="181"/>
      <c r="X192" s="181"/>
      <c r="Y192" s="181"/>
      <c r="Z192" s="181"/>
      <c r="AA192" s="570"/>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c r="BI192" s="181"/>
      <c r="BJ192" s="181"/>
      <c r="BK192" s="181"/>
      <c r="BL192" s="181"/>
      <c r="BM192" s="181"/>
      <c r="BN192" s="181"/>
      <c r="BO192" s="181"/>
      <c r="BP192" s="181"/>
      <c r="BQ192" s="181"/>
      <c r="BR192" s="181"/>
    </row>
    <row r="193" spans="1:70" x14ac:dyDescent="0.3">
      <c r="A193" s="180"/>
      <c r="B193" s="181"/>
      <c r="C193" s="182"/>
      <c r="D193" s="181"/>
      <c r="E193" s="181"/>
      <c r="F193" s="181"/>
      <c r="G193" s="181"/>
      <c r="H193" s="181"/>
      <c r="I193" s="180"/>
      <c r="J193" s="181"/>
      <c r="K193" s="181"/>
      <c r="L193" s="181"/>
      <c r="M193" s="181"/>
      <c r="N193" s="181"/>
      <c r="O193" s="181"/>
      <c r="P193" s="183"/>
      <c r="Q193" s="181"/>
      <c r="R193" s="181"/>
      <c r="S193" s="181"/>
      <c r="T193" s="181"/>
      <c r="U193" s="181"/>
      <c r="V193" s="181"/>
      <c r="W193" s="181"/>
      <c r="X193" s="181"/>
      <c r="Y193" s="181"/>
      <c r="Z193" s="181"/>
      <c r="AA193" s="570"/>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c r="BF193" s="181"/>
      <c r="BG193" s="181"/>
      <c r="BH193" s="181"/>
      <c r="BI193" s="181"/>
      <c r="BJ193" s="181"/>
      <c r="BK193" s="181"/>
      <c r="BL193" s="181"/>
      <c r="BM193" s="181"/>
      <c r="BN193" s="181"/>
      <c r="BO193" s="181"/>
      <c r="BP193" s="181"/>
      <c r="BQ193" s="181"/>
      <c r="BR193" s="181"/>
    </row>
    <row r="194" spans="1:70" x14ac:dyDescent="0.3">
      <c r="A194" s="180"/>
      <c r="B194" s="181"/>
      <c r="C194" s="182"/>
      <c r="D194" s="181"/>
      <c r="E194" s="181"/>
      <c r="F194" s="181"/>
      <c r="G194" s="181"/>
      <c r="H194" s="181"/>
      <c r="I194" s="180"/>
      <c r="J194" s="181"/>
      <c r="K194" s="181"/>
      <c r="L194" s="181"/>
      <c r="M194" s="181"/>
      <c r="N194" s="181"/>
      <c r="O194" s="181"/>
      <c r="P194" s="183"/>
      <c r="Q194" s="181"/>
      <c r="R194" s="181"/>
      <c r="S194" s="181"/>
      <c r="T194" s="181"/>
      <c r="U194" s="181"/>
      <c r="V194" s="181"/>
      <c r="W194" s="181"/>
      <c r="X194" s="181"/>
      <c r="Y194" s="181"/>
      <c r="Z194" s="181"/>
      <c r="AA194" s="570"/>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row>
    <row r="195" spans="1:70" x14ac:dyDescent="0.3">
      <c r="A195" s="180"/>
      <c r="B195" s="181"/>
      <c r="C195" s="182"/>
      <c r="D195" s="181"/>
      <c r="E195" s="181"/>
      <c r="F195" s="181"/>
      <c r="G195" s="181"/>
      <c r="H195" s="181"/>
      <c r="I195" s="180"/>
      <c r="J195" s="181"/>
      <c r="K195" s="181"/>
      <c r="L195" s="181"/>
      <c r="M195" s="181"/>
      <c r="N195" s="181"/>
      <c r="O195" s="181"/>
      <c r="P195" s="183"/>
      <c r="Q195" s="181"/>
      <c r="R195" s="181"/>
      <c r="S195" s="181"/>
      <c r="T195" s="181"/>
      <c r="U195" s="181"/>
      <c r="V195" s="181"/>
      <c r="W195" s="181"/>
      <c r="X195" s="181"/>
      <c r="Y195" s="181"/>
      <c r="Z195" s="181"/>
      <c r="AA195" s="570"/>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1"/>
      <c r="BQ195" s="181"/>
      <c r="BR195" s="181"/>
    </row>
    <row r="196" spans="1:70" x14ac:dyDescent="0.3">
      <c r="A196" s="180"/>
      <c r="B196" s="181"/>
      <c r="C196" s="182"/>
      <c r="D196" s="181"/>
      <c r="E196" s="181"/>
      <c r="F196" s="181"/>
      <c r="G196" s="181"/>
      <c r="H196" s="181"/>
      <c r="I196" s="180"/>
      <c r="J196" s="181"/>
      <c r="K196" s="181"/>
      <c r="L196" s="181"/>
      <c r="M196" s="181"/>
      <c r="N196" s="181"/>
      <c r="O196" s="181"/>
      <c r="P196" s="183"/>
      <c r="Q196" s="181"/>
      <c r="R196" s="181"/>
      <c r="S196" s="181"/>
      <c r="T196" s="181"/>
      <c r="U196" s="181"/>
      <c r="V196" s="181"/>
      <c r="W196" s="181"/>
      <c r="X196" s="181"/>
      <c r="Y196" s="181"/>
      <c r="Z196" s="181"/>
      <c r="AA196" s="570"/>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1"/>
      <c r="BQ196" s="181"/>
      <c r="BR196" s="181"/>
    </row>
    <row r="197" spans="1:70" x14ac:dyDescent="0.3">
      <c r="A197" s="180"/>
      <c r="B197" s="181"/>
      <c r="C197" s="182"/>
      <c r="D197" s="181"/>
      <c r="E197" s="181"/>
      <c r="F197" s="181"/>
      <c r="G197" s="181"/>
      <c r="H197" s="181"/>
      <c r="I197" s="180"/>
      <c r="J197" s="181"/>
      <c r="K197" s="181"/>
      <c r="L197" s="181"/>
      <c r="M197" s="181"/>
      <c r="N197" s="181"/>
      <c r="O197" s="181"/>
      <c r="P197" s="183"/>
      <c r="Q197" s="181"/>
      <c r="R197" s="181"/>
      <c r="S197" s="181"/>
      <c r="T197" s="181"/>
      <c r="U197" s="181"/>
      <c r="V197" s="181"/>
      <c r="W197" s="181"/>
      <c r="X197" s="181"/>
      <c r="Y197" s="181"/>
      <c r="Z197" s="181"/>
      <c r="AA197" s="570"/>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c r="BK197" s="181"/>
      <c r="BL197" s="181"/>
      <c r="BM197" s="181"/>
      <c r="BN197" s="181"/>
      <c r="BO197" s="181"/>
      <c r="BP197" s="181"/>
      <c r="BQ197" s="181"/>
      <c r="BR197" s="181"/>
    </row>
    <row r="198" spans="1:70" x14ac:dyDescent="0.3">
      <c r="A198" s="180"/>
      <c r="B198" s="181"/>
      <c r="C198" s="182"/>
      <c r="D198" s="181"/>
      <c r="E198" s="181"/>
      <c r="F198" s="181"/>
      <c r="G198" s="181"/>
      <c r="H198" s="181"/>
      <c r="I198" s="180"/>
      <c r="J198" s="181"/>
      <c r="K198" s="181"/>
      <c r="L198" s="181"/>
      <c r="M198" s="181"/>
      <c r="N198" s="181"/>
      <c r="O198" s="181"/>
      <c r="P198" s="183"/>
      <c r="Q198" s="181"/>
      <c r="R198" s="181"/>
      <c r="S198" s="181"/>
      <c r="T198" s="181"/>
      <c r="U198" s="181"/>
      <c r="V198" s="181"/>
      <c r="W198" s="181"/>
      <c r="X198" s="181"/>
      <c r="Y198" s="181"/>
      <c r="Z198" s="181"/>
      <c r="AA198" s="570"/>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c r="BI198" s="181"/>
      <c r="BJ198" s="181"/>
      <c r="BK198" s="181"/>
      <c r="BL198" s="181"/>
      <c r="BM198" s="181"/>
      <c r="BN198" s="181"/>
      <c r="BO198" s="181"/>
      <c r="BP198" s="181"/>
      <c r="BQ198" s="181"/>
      <c r="BR198" s="181"/>
    </row>
  </sheetData>
  <mergeCells count="8">
    <mergeCell ref="I9:I10"/>
    <mergeCell ref="G9:G10"/>
    <mergeCell ref="H9:H10"/>
    <mergeCell ref="B9:B10"/>
    <mergeCell ref="C9:C10"/>
    <mergeCell ref="D9:D10"/>
    <mergeCell ref="E9:E10"/>
    <mergeCell ref="F9:F10"/>
  </mergeCells>
  <phoneticPr fontId="12" type="noConversion"/>
  <conditionalFormatting sqref="M7">
    <cfRule type="cellIs" dxfId="778" priority="75" operator="equal">
      <formula>"Pass"</formula>
    </cfRule>
    <cfRule type="cellIs" dxfId="777" priority="76" operator="equal">
      <formula>"Fail"</formula>
    </cfRule>
    <cfRule type="cellIs" dxfId="776" priority="77" operator="equal">
      <formula>#REF!</formula>
    </cfRule>
    <cfRule type="cellIs" dxfId="775" priority="78" operator="equal">
      <formula>#REF!</formula>
    </cfRule>
    <cfRule type="cellIs" dxfId="774" priority="79" operator="equal">
      <formula>#REF!</formula>
    </cfRule>
  </conditionalFormatting>
  <conditionalFormatting sqref="M8">
    <cfRule type="cellIs" dxfId="773" priority="30" operator="equal">
      <formula>"Pass"</formula>
    </cfRule>
    <cfRule type="cellIs" dxfId="772" priority="31" operator="equal">
      <formula>"Fail"</formula>
    </cfRule>
    <cfRule type="cellIs" dxfId="771" priority="32" operator="equal">
      <formula>#REF!</formula>
    </cfRule>
    <cfRule type="cellIs" dxfId="770" priority="33" operator="equal">
      <formula>#REF!</formula>
    </cfRule>
    <cfRule type="cellIs" dxfId="769" priority="34" operator="equal">
      <formula>#REF!</formula>
    </cfRule>
  </conditionalFormatting>
  <conditionalFormatting sqref="M9">
    <cfRule type="cellIs" dxfId="768" priority="20" operator="equal">
      <formula>"Pass"</formula>
    </cfRule>
    <cfRule type="cellIs" dxfId="767" priority="21" operator="equal">
      <formula>"Fail"</formula>
    </cfRule>
    <cfRule type="cellIs" dxfId="766" priority="22" operator="equal">
      <formula>#REF!</formula>
    </cfRule>
    <cfRule type="cellIs" dxfId="765" priority="23" operator="equal">
      <formula>#REF!</formula>
    </cfRule>
    <cfRule type="cellIs" dxfId="764" priority="24" operator="equal">
      <formula>#REF!</formula>
    </cfRule>
  </conditionalFormatting>
  <conditionalFormatting sqref="E4:F4">
    <cfRule type="cellIs" dxfId="763" priority="19" operator="equal">
      <formula>"No"</formula>
    </cfRule>
  </conditionalFormatting>
  <conditionalFormatting sqref="M10:M11">
    <cfRule type="cellIs" dxfId="762" priority="14" operator="equal">
      <formula>"Pass"</formula>
    </cfRule>
    <cfRule type="cellIs" dxfId="761" priority="15" operator="equal">
      <formula>"Fail"</formula>
    </cfRule>
    <cfRule type="cellIs" dxfId="760" priority="16" operator="equal">
      <formula>#REF!</formula>
    </cfRule>
    <cfRule type="cellIs" dxfId="759" priority="17" operator="equal">
      <formula>#REF!</formula>
    </cfRule>
    <cfRule type="cellIs" dxfId="758" priority="18" operator="equal">
      <formula>#REF!</formula>
    </cfRule>
  </conditionalFormatting>
  <conditionalFormatting sqref="M6">
    <cfRule type="cellIs" dxfId="757" priority="9" operator="equal">
      <formula>"Pass"</formula>
    </cfRule>
    <cfRule type="cellIs" dxfId="756" priority="10" operator="equal">
      <formula>"Fail"</formula>
    </cfRule>
    <cfRule type="cellIs" dxfId="755" priority="11" operator="equal">
      <formula>#REF!</formula>
    </cfRule>
    <cfRule type="cellIs" dxfId="754" priority="12" operator="equal">
      <formula>#REF!</formula>
    </cfRule>
    <cfRule type="cellIs" dxfId="753" priority="13" operator="equal">
      <formula>#REF!</formula>
    </cfRule>
  </conditionalFormatting>
  <conditionalFormatting sqref="G4:H4">
    <cfRule type="cellIs" dxfId="752" priority="8" operator="equal">
      <formula>"No"</formula>
    </cfRule>
  </conditionalFormatting>
  <conditionalFormatting sqref="N11">
    <cfRule type="cellIs" dxfId="751" priority="6" operator="equal">
      <formula>"Pass"</formula>
    </cfRule>
    <cfRule type="cellIs" dxfId="750" priority="7" operator="equal">
      <formula>"Fail"</formula>
    </cfRule>
  </conditionalFormatting>
  <conditionalFormatting sqref="N11">
    <cfRule type="cellIs" dxfId="749" priority="3" operator="equal">
      <formula>#REF!</formula>
    </cfRule>
    <cfRule type="cellIs" dxfId="748" priority="4" operator="equal">
      <formula>#REF!</formula>
    </cfRule>
    <cfRule type="cellIs" dxfId="747" priority="5" operator="equal">
      <formula>#REF!</formula>
    </cfRule>
  </conditionalFormatting>
  <conditionalFormatting sqref="F11:H11">
    <cfRule type="cellIs" dxfId="746" priority="2" operator="equal">
      <formula>"No"</formula>
    </cfRule>
  </conditionalFormatting>
  <dataValidations count="2">
    <dataValidation type="list" allowBlank="1" showInputMessage="1" showErrorMessage="1" sqref="M6:M11" xr:uid="{19753C65-B8E2-4683-89D2-B28337A57E29}">
      <formula1>$M$15:$M$18</formula1>
    </dataValidation>
    <dataValidation type="list" allowBlank="1" showInputMessage="1" showErrorMessage="1" sqref="N11" xr:uid="{055A4DDB-B3B5-4D0C-B9B6-3728F345B818}">
      <formula1>$N$61:$N$64</formula1>
    </dataValidation>
  </dataValidations>
  <pageMargins left="0.23622047244094491" right="0.23622047244094491" top="0.74803149606299213" bottom="0.74803149606299213" header="0.31496062992125984" footer="0.31496062992125984"/>
  <pageSetup paperSize="8" scale="21"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610D-BE90-4FF8-853B-C8D370D0D4A7}">
  <sheetPr>
    <pageSetUpPr fitToPage="1"/>
  </sheetPr>
  <dimension ref="A1:AK528"/>
  <sheetViews>
    <sheetView zoomScale="80" zoomScaleNormal="80" workbookViewId="0">
      <pane ySplit="4" topLeftCell="A5" activePane="bottomLeft" state="frozen"/>
      <selection pane="bottomLeft" activeCell="A10" sqref="A10"/>
    </sheetView>
  </sheetViews>
  <sheetFormatPr defaultColWidth="9.109375" defaultRowHeight="14.4" outlineLevelRow="1" x14ac:dyDescent="0.3"/>
  <cols>
    <col min="1" max="1" width="18.109375" style="19" customWidth="1"/>
    <col min="2" max="2" width="16.109375" style="5" customWidth="1"/>
    <col min="3" max="3" width="66.88671875" style="18" customWidth="1"/>
    <col min="4" max="4" width="14.88671875" style="5" customWidth="1"/>
    <col min="5" max="5" width="7.109375" style="5" customWidth="1"/>
    <col min="6" max="6" width="7.88671875" style="5" customWidth="1"/>
    <col min="7" max="7" width="7.33203125" style="5" customWidth="1"/>
    <col min="8" max="8" width="8.6640625" style="5" customWidth="1"/>
    <col min="9" max="9" width="64.88671875" style="19" customWidth="1"/>
    <col min="10" max="10" width="57.77734375" style="5" customWidth="1"/>
    <col min="11" max="11" width="75.109375" style="5" customWidth="1"/>
    <col min="12" max="12" width="49.33203125" style="5" customWidth="1"/>
    <col min="13" max="13" width="23.33203125" style="5" customWidth="1"/>
    <col min="14" max="15" width="70.6640625" style="5" customWidth="1"/>
    <col min="16" max="16" width="9.109375" style="24" customWidth="1"/>
    <col min="17" max="17" width="17.88671875" style="5" hidden="1" customWidth="1"/>
    <col min="18" max="18" width="9.109375" style="5" hidden="1" customWidth="1"/>
    <col min="19" max="19" width="11.6640625" style="5" hidden="1" customWidth="1"/>
    <col min="20" max="20" width="14.33203125" style="5" hidden="1" customWidth="1"/>
    <col min="21" max="21" width="13.5546875" style="5" hidden="1" customWidth="1"/>
    <col min="22" max="26" width="9.109375" style="5"/>
    <col min="27" max="27" width="12.6640625" style="568" customWidth="1"/>
    <col min="28" max="16384" width="9.109375" style="5"/>
  </cols>
  <sheetData>
    <row r="1" spans="1:37" x14ac:dyDescent="0.3">
      <c r="A1" s="415"/>
      <c r="B1" s="416"/>
      <c r="C1" s="415" t="s">
        <v>30</v>
      </c>
      <c r="D1" s="416"/>
      <c r="E1" s="416"/>
      <c r="F1" s="416"/>
      <c r="G1" s="416"/>
      <c r="H1" s="416"/>
      <c r="I1" s="416"/>
      <c r="J1" s="416"/>
      <c r="K1" s="416"/>
      <c r="L1" s="416"/>
      <c r="M1" s="416"/>
      <c r="N1" s="3"/>
      <c r="O1" s="3"/>
      <c r="P1" s="4"/>
      <c r="Q1" s="100"/>
      <c r="R1" s="100"/>
      <c r="S1" s="100"/>
      <c r="T1" s="100"/>
      <c r="U1" s="100"/>
      <c r="V1" s="100"/>
      <c r="W1" s="100"/>
      <c r="X1" s="100"/>
      <c r="Y1" s="100"/>
      <c r="Z1" s="100"/>
      <c r="AA1" s="569"/>
      <c r="AB1" s="100"/>
      <c r="AC1" s="100"/>
      <c r="AD1" s="100"/>
      <c r="AE1" s="100"/>
      <c r="AF1" s="100"/>
      <c r="AG1" s="100"/>
      <c r="AH1" s="100"/>
      <c r="AI1" s="100"/>
      <c r="AJ1" s="100"/>
    </row>
    <row r="2" spans="1:37" ht="5.85" hidden="1" customHeight="1" outlineLevel="1" x14ac:dyDescent="0.3">
      <c r="A2" s="1"/>
      <c r="B2" s="1"/>
      <c r="C2" s="1"/>
      <c r="D2" s="37"/>
      <c r="E2" s="1"/>
      <c r="F2" s="1"/>
      <c r="G2" s="1"/>
      <c r="H2" s="1"/>
      <c r="I2" s="1"/>
      <c r="J2" s="1"/>
      <c r="K2" s="1"/>
      <c r="L2" s="1"/>
      <c r="M2" s="1"/>
      <c r="N2" s="1"/>
      <c r="O2" s="1"/>
      <c r="P2" s="4"/>
      <c r="Q2" s="100"/>
      <c r="R2" s="100"/>
      <c r="S2" s="100"/>
      <c r="T2" s="100"/>
      <c r="U2" s="100"/>
      <c r="V2" s="100"/>
      <c r="W2" s="100"/>
      <c r="X2" s="100"/>
      <c r="Y2" s="100"/>
      <c r="Z2" s="100"/>
      <c r="AA2" s="569"/>
      <c r="AB2" s="100"/>
      <c r="AC2" s="100"/>
      <c r="AD2" s="100"/>
      <c r="AE2" s="100"/>
      <c r="AF2" s="100"/>
      <c r="AG2" s="100"/>
      <c r="AH2" s="100"/>
      <c r="AI2" s="100"/>
      <c r="AJ2" s="100"/>
    </row>
    <row r="3" spans="1:37" ht="14.25" hidden="1" customHeight="1" outlineLevel="1" x14ac:dyDescent="0.3">
      <c r="A3" s="8"/>
      <c r="B3" s="6"/>
      <c r="C3" s="7"/>
      <c r="D3" s="8"/>
      <c r="E3" s="8"/>
      <c r="F3" s="8"/>
      <c r="G3" s="8"/>
      <c r="H3" s="8"/>
      <c r="I3" s="8"/>
      <c r="J3" s="8"/>
      <c r="K3" s="8"/>
      <c r="L3" s="8"/>
      <c r="M3" s="9"/>
      <c r="N3" s="10"/>
      <c r="O3" s="10"/>
      <c r="P3" s="4"/>
      <c r="Q3" s="100"/>
      <c r="R3" s="100"/>
      <c r="S3" s="100"/>
      <c r="T3" s="100"/>
      <c r="U3" s="100"/>
      <c r="V3" s="100"/>
      <c r="W3" s="100"/>
      <c r="X3" s="100"/>
      <c r="Y3" s="100"/>
      <c r="Z3" s="100"/>
      <c r="AA3" s="569"/>
      <c r="AB3" s="100"/>
      <c r="AC3" s="100"/>
      <c r="AD3" s="100"/>
      <c r="AE3" s="100"/>
      <c r="AF3" s="100"/>
      <c r="AG3" s="100"/>
      <c r="AH3" s="100"/>
      <c r="AI3" s="100"/>
      <c r="AJ3" s="100"/>
    </row>
    <row r="4" spans="1:37" ht="58.5" customHeight="1" collapsed="1" x14ac:dyDescent="0.3">
      <c r="A4" s="189" t="s">
        <v>338</v>
      </c>
      <c r="B4" s="40" t="s">
        <v>165</v>
      </c>
      <c r="C4" s="33" t="s">
        <v>2</v>
      </c>
      <c r="D4" s="34" t="s">
        <v>1400</v>
      </c>
      <c r="E4" s="34" t="s">
        <v>1098</v>
      </c>
      <c r="F4" s="34" t="s">
        <v>1099</v>
      </c>
      <c r="G4" s="34" t="s">
        <v>1019</v>
      </c>
      <c r="H4" s="34" t="s">
        <v>1020</v>
      </c>
      <c r="I4" s="35" t="s">
        <v>19</v>
      </c>
      <c r="J4" s="36" t="s">
        <v>392</v>
      </c>
      <c r="K4" s="36" t="s">
        <v>3</v>
      </c>
      <c r="L4" s="36" t="s">
        <v>18</v>
      </c>
      <c r="M4" s="32" t="s">
        <v>4</v>
      </c>
      <c r="N4" s="32" t="s">
        <v>500</v>
      </c>
      <c r="O4" s="32" t="s">
        <v>5</v>
      </c>
      <c r="P4" s="11" t="s">
        <v>6</v>
      </c>
      <c r="Q4" s="130" t="s">
        <v>516</v>
      </c>
      <c r="R4" s="245" t="s">
        <v>16</v>
      </c>
      <c r="S4" s="245" t="s">
        <v>17</v>
      </c>
      <c r="T4" s="372" t="s">
        <v>1025</v>
      </c>
      <c r="U4" s="372" t="s">
        <v>1024</v>
      </c>
      <c r="V4" s="100"/>
      <c r="W4" s="100"/>
      <c r="X4" s="100"/>
      <c r="Y4" s="100"/>
      <c r="Z4" s="100"/>
      <c r="AA4" s="569" t="s">
        <v>1473</v>
      </c>
      <c r="AB4" s="100"/>
      <c r="AC4" s="100"/>
      <c r="AD4" s="100"/>
      <c r="AE4" s="100"/>
      <c r="AF4" s="100"/>
      <c r="AG4" s="100"/>
      <c r="AH4" s="100"/>
      <c r="AI4" s="100"/>
      <c r="AJ4" s="100"/>
    </row>
    <row r="5" spans="1:37" ht="13.8" x14ac:dyDescent="0.3">
      <c r="A5" s="12" t="s">
        <v>1088</v>
      </c>
      <c r="B5" s="12"/>
      <c r="C5" s="13"/>
      <c r="D5" s="14"/>
      <c r="E5" s="14"/>
      <c r="F5" s="14"/>
      <c r="G5" s="14"/>
      <c r="H5" s="14"/>
      <c r="I5" s="14"/>
      <c r="J5" s="14"/>
      <c r="K5" s="14"/>
      <c r="L5" s="14"/>
      <c r="M5" s="14"/>
      <c r="N5" s="14"/>
      <c r="O5" s="14"/>
      <c r="P5" s="15"/>
      <c r="Q5" s="131"/>
      <c r="R5" s="131"/>
      <c r="S5" s="131"/>
      <c r="T5" s="131"/>
      <c r="U5" s="131"/>
      <c r="V5" s="100"/>
      <c r="W5" s="100"/>
      <c r="X5" s="100"/>
      <c r="Y5" s="100"/>
      <c r="Z5" s="100"/>
      <c r="AA5" s="569"/>
      <c r="AB5" s="100"/>
      <c r="AC5" s="100"/>
      <c r="AD5" s="100"/>
      <c r="AE5" s="100"/>
      <c r="AF5" s="100"/>
      <c r="AG5" s="100"/>
      <c r="AH5" s="100"/>
      <c r="AI5" s="100"/>
      <c r="AJ5" s="100"/>
    </row>
    <row r="6" spans="1:37" ht="141" customHeight="1" x14ac:dyDescent="0.3">
      <c r="A6" s="486" t="s">
        <v>1201</v>
      </c>
      <c r="B6" s="585" t="s">
        <v>667</v>
      </c>
      <c r="C6" s="626" t="s">
        <v>1620</v>
      </c>
      <c r="D6" s="586" t="s">
        <v>7</v>
      </c>
      <c r="E6" s="587" t="s">
        <v>15</v>
      </c>
      <c r="F6" s="587" t="s">
        <v>21</v>
      </c>
      <c r="G6" s="587" t="s">
        <v>15</v>
      </c>
      <c r="H6" s="587" t="s">
        <v>21</v>
      </c>
      <c r="I6" s="47" t="s">
        <v>712</v>
      </c>
      <c r="J6" s="658" t="s">
        <v>1490</v>
      </c>
      <c r="K6" s="47" t="s">
        <v>1753</v>
      </c>
      <c r="L6" s="47" t="s">
        <v>675</v>
      </c>
      <c r="M6" s="199" t="s">
        <v>8</v>
      </c>
      <c r="N6" s="17"/>
      <c r="O6" s="17"/>
      <c r="P6" s="201">
        <f t="shared" ref="P6" si="0">IF(M6="","0",IF(M6="Pass",1,IF(M6="Fail",0,IF(M6="TBD",0,IF(M6="N/A (Please provide reason)",1)))))</f>
        <v>0</v>
      </c>
      <c r="Q6" s="405">
        <f t="shared" ref="Q6" si="1">IF(AND(D6="M",M6="N/A (Please provide reason)"),1,0)</f>
        <v>0</v>
      </c>
      <c r="R6" s="245">
        <f t="shared" ref="R6:U6" si="2">IF(E6 = "YES",1,0)</f>
        <v>1</v>
      </c>
      <c r="S6" s="249">
        <f t="shared" si="2"/>
        <v>0</v>
      </c>
      <c r="T6" s="249">
        <f t="shared" si="2"/>
        <v>1</v>
      </c>
      <c r="U6" s="249">
        <f t="shared" si="2"/>
        <v>0</v>
      </c>
      <c r="V6" s="100"/>
      <c r="W6" s="100"/>
      <c r="X6" s="100"/>
      <c r="Y6" s="100"/>
      <c r="Z6" s="100"/>
      <c r="AA6" s="569" t="s">
        <v>1472</v>
      </c>
      <c r="AB6" s="100"/>
      <c r="AC6" s="100"/>
      <c r="AD6" s="100"/>
      <c r="AE6" s="100"/>
      <c r="AF6" s="100"/>
      <c r="AG6" s="100"/>
      <c r="AH6" s="100"/>
      <c r="AI6" s="100"/>
      <c r="AJ6" s="100"/>
    </row>
    <row r="7" spans="1:37" ht="159" customHeight="1" x14ac:dyDescent="0.3">
      <c r="A7" s="486" t="s">
        <v>1203</v>
      </c>
      <c r="B7" s="450" t="s">
        <v>130</v>
      </c>
      <c r="C7" s="307" t="s">
        <v>1687</v>
      </c>
      <c r="D7" s="403" t="s">
        <v>7</v>
      </c>
      <c r="E7" s="404" t="s">
        <v>15</v>
      </c>
      <c r="F7" s="404" t="s">
        <v>21</v>
      </c>
      <c r="G7" s="401" t="s">
        <v>15</v>
      </c>
      <c r="H7" s="401" t="s">
        <v>21</v>
      </c>
      <c r="I7" s="402" t="s">
        <v>1044</v>
      </c>
      <c r="J7" s="411" t="s">
        <v>770</v>
      </c>
      <c r="K7" s="197" t="s">
        <v>590</v>
      </c>
      <c r="L7" s="197" t="s">
        <v>20</v>
      </c>
      <c r="M7" s="199" t="s">
        <v>8</v>
      </c>
      <c r="N7" s="17"/>
      <c r="O7" s="17"/>
      <c r="P7" s="400">
        <f t="shared" ref="P7:P13" si="3">IF(M7="","0",IF(M7="Pass",1,IF(M7="Fail",0,IF(M7="TBD",0,IF(M7="N/A (Please provide reason)",1)))))</f>
        <v>0</v>
      </c>
      <c r="Q7" s="399">
        <f t="shared" ref="Q7:Q13" si="4">IF(AND(D7="M",M7="N/A (Please provide reason)"),1,0)</f>
        <v>0</v>
      </c>
      <c r="R7" s="245">
        <f t="shared" ref="R7:S13" si="5">IF(E7 = "YES",1,0)</f>
        <v>1</v>
      </c>
      <c r="S7" s="249">
        <f t="shared" si="5"/>
        <v>0</v>
      </c>
      <c r="T7" s="249">
        <f t="shared" ref="T7:T13" si="6">IF(G7 = "YES",1,0)</f>
        <v>1</v>
      </c>
      <c r="U7" s="249">
        <f t="shared" ref="U7:U13" si="7">IF(H7 = "YES",1,0)</f>
        <v>0</v>
      </c>
      <c r="V7" s="100"/>
      <c r="W7" s="100"/>
      <c r="X7" s="100"/>
      <c r="Y7" s="100"/>
      <c r="Z7" s="100"/>
      <c r="AA7" s="569" t="s">
        <v>1472</v>
      </c>
      <c r="AB7" s="100"/>
      <c r="AC7" s="100"/>
      <c r="AD7" s="100"/>
      <c r="AE7" s="100"/>
      <c r="AF7" s="100"/>
      <c r="AG7" s="100"/>
      <c r="AH7" s="100"/>
      <c r="AI7" s="100"/>
      <c r="AJ7" s="100"/>
    </row>
    <row r="8" spans="1:37" ht="102.75" customHeight="1" x14ac:dyDescent="0.3">
      <c r="A8" s="486" t="s">
        <v>1204</v>
      </c>
      <c r="B8" s="450" t="s">
        <v>132</v>
      </c>
      <c r="C8" s="522" t="s">
        <v>1688</v>
      </c>
      <c r="D8" s="403" t="s">
        <v>7</v>
      </c>
      <c r="E8" s="404" t="s">
        <v>15</v>
      </c>
      <c r="F8" s="404" t="s">
        <v>21</v>
      </c>
      <c r="G8" s="401" t="s">
        <v>15</v>
      </c>
      <c r="H8" s="401" t="s">
        <v>21</v>
      </c>
      <c r="I8" s="650" t="s">
        <v>1045</v>
      </c>
      <c r="J8" s="658" t="s">
        <v>771</v>
      </c>
      <c r="K8" s="47" t="s">
        <v>1212</v>
      </c>
      <c r="L8" s="47"/>
      <c r="M8" s="199" t="s">
        <v>8</v>
      </c>
      <c r="N8" s="17"/>
      <c r="O8" s="17"/>
      <c r="P8" s="400">
        <f t="shared" si="3"/>
        <v>0</v>
      </c>
      <c r="Q8" s="399">
        <f t="shared" si="4"/>
        <v>0</v>
      </c>
      <c r="R8" s="245">
        <f t="shared" si="5"/>
        <v>1</v>
      </c>
      <c r="S8" s="249">
        <f t="shared" si="5"/>
        <v>0</v>
      </c>
      <c r="T8" s="249">
        <f t="shared" si="6"/>
        <v>1</v>
      </c>
      <c r="U8" s="249">
        <f t="shared" si="7"/>
        <v>0</v>
      </c>
      <c r="V8" s="100"/>
      <c r="W8" s="100"/>
      <c r="X8" s="100"/>
      <c r="Y8" s="100"/>
      <c r="Z8" s="100"/>
      <c r="AA8" s="569" t="s">
        <v>1472</v>
      </c>
      <c r="AB8" s="100"/>
      <c r="AC8" s="100"/>
      <c r="AD8" s="100"/>
      <c r="AE8" s="100"/>
      <c r="AF8" s="100"/>
      <c r="AG8" s="100"/>
      <c r="AH8" s="100"/>
      <c r="AI8" s="100"/>
      <c r="AJ8" s="100"/>
    </row>
    <row r="9" spans="1:37" s="442" customFormat="1" ht="125.25" customHeight="1" x14ac:dyDescent="0.3">
      <c r="A9" s="486" t="s">
        <v>1205</v>
      </c>
      <c r="B9" s="472" t="s">
        <v>134</v>
      </c>
      <c r="C9" s="462" t="s">
        <v>1689</v>
      </c>
      <c r="D9" s="484" t="s">
        <v>7</v>
      </c>
      <c r="E9" s="449" t="s">
        <v>15</v>
      </c>
      <c r="F9" s="449" t="s">
        <v>15</v>
      </c>
      <c r="G9" s="449" t="s">
        <v>15</v>
      </c>
      <c r="H9" s="449" t="s">
        <v>15</v>
      </c>
      <c r="I9" s="47" t="s">
        <v>1046</v>
      </c>
      <c r="J9" s="658" t="s">
        <v>627</v>
      </c>
      <c r="K9" s="47" t="s">
        <v>1493</v>
      </c>
      <c r="L9" s="311" t="s">
        <v>499</v>
      </c>
      <c r="M9" s="46" t="s">
        <v>8</v>
      </c>
      <c r="N9" s="17"/>
      <c r="O9" s="17"/>
      <c r="P9" s="444">
        <f t="shared" si="3"/>
        <v>0</v>
      </c>
      <c r="Q9" s="441">
        <f t="shared" si="4"/>
        <v>0</v>
      </c>
      <c r="R9" s="443">
        <f t="shared" si="5"/>
        <v>1</v>
      </c>
      <c r="S9" s="443">
        <f t="shared" si="5"/>
        <v>1</v>
      </c>
      <c r="T9" s="443">
        <f t="shared" si="6"/>
        <v>1</v>
      </c>
      <c r="U9" s="443">
        <f t="shared" si="7"/>
        <v>1</v>
      </c>
      <c r="V9" s="100"/>
      <c r="W9" s="100"/>
      <c r="X9" s="100"/>
      <c r="Y9" s="100"/>
      <c r="Z9" s="100"/>
      <c r="AA9" s="569" t="s">
        <v>1472</v>
      </c>
      <c r="AB9" s="100"/>
      <c r="AC9" s="100"/>
      <c r="AD9" s="100"/>
      <c r="AE9" s="100"/>
      <c r="AF9" s="100"/>
      <c r="AG9" s="100"/>
      <c r="AH9" s="100"/>
      <c r="AI9" s="100"/>
      <c r="AJ9" s="100"/>
      <c r="AK9" s="5"/>
    </row>
    <row r="10" spans="1:37" ht="237" customHeight="1" x14ac:dyDescent="0.3">
      <c r="A10" s="486" t="s">
        <v>1206</v>
      </c>
      <c r="B10" s="735" t="s">
        <v>1086</v>
      </c>
      <c r="C10" s="764" t="s">
        <v>1690</v>
      </c>
      <c r="D10" s="87" t="s">
        <v>28</v>
      </c>
      <c r="E10" s="389" t="s">
        <v>15</v>
      </c>
      <c r="F10" s="476" t="s">
        <v>21</v>
      </c>
      <c r="G10" s="389" t="s">
        <v>15</v>
      </c>
      <c r="H10" s="476" t="s">
        <v>21</v>
      </c>
      <c r="I10" s="307" t="s">
        <v>1760</v>
      </c>
      <c r="J10" s="197" t="s">
        <v>1761</v>
      </c>
      <c r="K10" s="197" t="s">
        <v>1762</v>
      </c>
      <c r="L10" s="197"/>
      <c r="M10" s="199" t="s">
        <v>8</v>
      </c>
      <c r="N10" s="17"/>
      <c r="O10" s="17"/>
      <c r="P10" s="371">
        <f t="shared" si="3"/>
        <v>0</v>
      </c>
      <c r="Q10" s="134">
        <f t="shared" si="4"/>
        <v>0</v>
      </c>
      <c r="R10" s="245">
        <f t="shared" si="5"/>
        <v>1</v>
      </c>
      <c r="S10" s="245">
        <f t="shared" si="5"/>
        <v>0</v>
      </c>
      <c r="T10" s="245">
        <f t="shared" si="6"/>
        <v>1</v>
      </c>
      <c r="U10" s="245">
        <f t="shared" si="7"/>
        <v>0</v>
      </c>
      <c r="V10" s="100"/>
      <c r="W10" s="100"/>
      <c r="X10" s="100"/>
      <c r="Y10" s="100"/>
      <c r="Z10" s="100"/>
      <c r="AA10" s="569" t="s">
        <v>1472</v>
      </c>
      <c r="AB10" s="100"/>
      <c r="AC10" s="100"/>
      <c r="AD10" s="100"/>
      <c r="AE10" s="100"/>
      <c r="AF10" s="100"/>
      <c r="AG10" s="100"/>
      <c r="AH10" s="100"/>
      <c r="AI10" s="100"/>
      <c r="AJ10" s="100"/>
    </row>
    <row r="11" spans="1:37" ht="237" customHeight="1" x14ac:dyDescent="0.3">
      <c r="A11" s="486" t="s">
        <v>1758</v>
      </c>
      <c r="B11" s="741"/>
      <c r="C11" s="765"/>
      <c r="D11" s="87" t="s">
        <v>28</v>
      </c>
      <c r="E11" s="389" t="s">
        <v>15</v>
      </c>
      <c r="F11" s="656" t="s">
        <v>21</v>
      </c>
      <c r="G11" s="389" t="s">
        <v>15</v>
      </c>
      <c r="H11" s="656" t="s">
        <v>21</v>
      </c>
      <c r="I11" s="307" t="s">
        <v>1763</v>
      </c>
      <c r="J11" s="197" t="s">
        <v>1764</v>
      </c>
      <c r="K11" s="197" t="s">
        <v>1762</v>
      </c>
      <c r="L11" s="197"/>
      <c r="M11" s="199" t="s">
        <v>8</v>
      </c>
      <c r="N11" s="17"/>
      <c r="O11" s="17"/>
      <c r="P11" s="371">
        <f t="shared" ref="P11" si="8">IF(M11="","0",IF(M11="Pass",1,IF(M11="Fail",0,IF(M11="TBD",0,IF(M11="N/A (Please provide reason)",1)))))</f>
        <v>0</v>
      </c>
      <c r="Q11" s="134">
        <f t="shared" si="4"/>
        <v>0</v>
      </c>
      <c r="R11" s="245">
        <f t="shared" ref="R11" si="9">IF(E11 = "YES",1,0)</f>
        <v>1</v>
      </c>
      <c r="S11" s="245">
        <f t="shared" ref="S11" si="10">IF(F11 = "YES",1,0)</f>
        <v>0</v>
      </c>
      <c r="T11" s="245">
        <f t="shared" ref="T11" si="11">IF(G11 = "YES",1,0)</f>
        <v>1</v>
      </c>
      <c r="U11" s="245">
        <f t="shared" ref="U11" si="12">IF(H11 = "YES",1,0)</f>
        <v>0</v>
      </c>
      <c r="V11" s="100"/>
      <c r="W11" s="100"/>
      <c r="X11" s="100"/>
      <c r="Y11" s="100"/>
      <c r="Z11" s="100"/>
      <c r="AA11" s="569" t="s">
        <v>1472</v>
      </c>
      <c r="AB11" s="100"/>
      <c r="AC11" s="100"/>
      <c r="AD11" s="100"/>
      <c r="AE11" s="100"/>
      <c r="AF11" s="100"/>
      <c r="AG11" s="100"/>
      <c r="AH11" s="100"/>
      <c r="AI11" s="100"/>
      <c r="AJ11" s="100"/>
    </row>
    <row r="12" spans="1:37" ht="237" customHeight="1" x14ac:dyDescent="0.3">
      <c r="A12" s="486" t="s">
        <v>1759</v>
      </c>
      <c r="B12" s="736"/>
      <c r="C12" s="766"/>
      <c r="D12" s="87" t="s">
        <v>28</v>
      </c>
      <c r="E12" s="389" t="s">
        <v>15</v>
      </c>
      <c r="F12" s="656" t="s">
        <v>21</v>
      </c>
      <c r="G12" s="389" t="s">
        <v>15</v>
      </c>
      <c r="H12" s="656" t="s">
        <v>21</v>
      </c>
      <c r="I12" s="307" t="s">
        <v>1765</v>
      </c>
      <c r="J12" s="197" t="s">
        <v>1764</v>
      </c>
      <c r="K12" s="197" t="s">
        <v>1762</v>
      </c>
      <c r="L12" s="197"/>
      <c r="M12" s="199" t="s">
        <v>8</v>
      </c>
      <c r="N12" s="17"/>
      <c r="O12" s="17"/>
      <c r="P12" s="371">
        <f t="shared" ref="P12" si="13">IF(M12="","0",IF(M12="Pass",1,IF(M12="Fail",0,IF(M12="TBD",0,IF(M12="N/A (Please provide reason)",1)))))</f>
        <v>0</v>
      </c>
      <c r="Q12" s="134">
        <f t="shared" si="4"/>
        <v>0</v>
      </c>
      <c r="R12" s="245">
        <f t="shared" ref="R12" si="14">IF(E12 = "YES",1,0)</f>
        <v>1</v>
      </c>
      <c r="S12" s="245">
        <f t="shared" ref="S12" si="15">IF(F12 = "YES",1,0)</f>
        <v>0</v>
      </c>
      <c r="T12" s="245">
        <f t="shared" ref="T12" si="16">IF(G12 = "YES",1,0)</f>
        <v>1</v>
      </c>
      <c r="U12" s="245">
        <f t="shared" ref="U12" si="17">IF(H12 = "YES",1,0)</f>
        <v>0</v>
      </c>
      <c r="V12" s="100"/>
      <c r="W12" s="100"/>
      <c r="X12" s="100"/>
      <c r="Y12" s="100"/>
      <c r="Z12" s="100"/>
      <c r="AA12" s="569" t="s">
        <v>1472</v>
      </c>
      <c r="AB12" s="100"/>
      <c r="AC12" s="100"/>
      <c r="AD12" s="100"/>
      <c r="AE12" s="100"/>
      <c r="AF12" s="100"/>
      <c r="AG12" s="100"/>
      <c r="AH12" s="100"/>
      <c r="AI12" s="100"/>
      <c r="AJ12" s="100"/>
    </row>
    <row r="13" spans="1:37" ht="225.75" customHeight="1" x14ac:dyDescent="0.3">
      <c r="A13" s="486" t="s">
        <v>1245</v>
      </c>
      <c r="B13" s="516" t="s">
        <v>1085</v>
      </c>
      <c r="C13" s="590" t="s">
        <v>1602</v>
      </c>
      <c r="D13" s="504" t="s">
        <v>28</v>
      </c>
      <c r="E13" s="389" t="s">
        <v>15</v>
      </c>
      <c r="F13" s="476" t="s">
        <v>21</v>
      </c>
      <c r="G13" s="389" t="s">
        <v>15</v>
      </c>
      <c r="H13" s="476" t="s">
        <v>21</v>
      </c>
      <c r="I13" s="655" t="s">
        <v>1089</v>
      </c>
      <c r="J13" s="47" t="s">
        <v>1491</v>
      </c>
      <c r="K13" s="47" t="s">
        <v>1492</v>
      </c>
      <c r="L13" s="47" t="s">
        <v>1084</v>
      </c>
      <c r="M13" s="199" t="s">
        <v>8</v>
      </c>
      <c r="N13" s="17"/>
      <c r="O13" s="17"/>
      <c r="P13" s="371">
        <f t="shared" si="3"/>
        <v>0</v>
      </c>
      <c r="Q13" s="134">
        <f t="shared" si="4"/>
        <v>0</v>
      </c>
      <c r="R13" s="245">
        <f t="shared" si="5"/>
        <v>1</v>
      </c>
      <c r="S13" s="245">
        <f t="shared" si="5"/>
        <v>0</v>
      </c>
      <c r="T13" s="245">
        <f t="shared" si="6"/>
        <v>1</v>
      </c>
      <c r="U13" s="245">
        <f t="shared" si="7"/>
        <v>0</v>
      </c>
      <c r="V13" s="100"/>
      <c r="W13" s="100"/>
      <c r="X13" s="100"/>
      <c r="Y13" s="100"/>
      <c r="Z13" s="100"/>
      <c r="AA13" s="569" t="s">
        <v>1472</v>
      </c>
      <c r="AB13" s="100"/>
      <c r="AC13" s="100"/>
      <c r="AD13" s="100"/>
      <c r="AE13" s="100"/>
      <c r="AF13" s="100"/>
      <c r="AG13" s="100"/>
      <c r="AH13" s="100"/>
      <c r="AI13" s="100"/>
      <c r="AJ13" s="100"/>
    </row>
    <row r="14" spans="1:37" ht="13.8" x14ac:dyDescent="0.3">
      <c r="A14" s="12" t="s">
        <v>1087</v>
      </c>
      <c r="B14" s="12"/>
      <c r="C14" s="13"/>
      <c r="D14" s="14"/>
      <c r="E14" s="14"/>
      <c r="F14" s="14"/>
      <c r="G14" s="14"/>
      <c r="H14" s="14"/>
      <c r="I14" s="14"/>
      <c r="J14" s="14"/>
      <c r="K14" s="14"/>
      <c r="L14" s="14"/>
      <c r="M14" s="14"/>
      <c r="N14" s="14"/>
      <c r="O14" s="14"/>
      <c r="P14" s="15"/>
      <c r="Q14" s="131"/>
      <c r="R14" s="131"/>
      <c r="S14" s="131"/>
      <c r="T14" s="131"/>
      <c r="U14" s="131"/>
      <c r="V14" s="100"/>
      <c r="W14" s="100"/>
      <c r="X14" s="100"/>
      <c r="Y14" s="100"/>
      <c r="Z14" s="100"/>
      <c r="AA14" s="569"/>
      <c r="AB14" s="100"/>
      <c r="AC14" s="100"/>
      <c r="AD14" s="100"/>
      <c r="AE14" s="100"/>
      <c r="AF14" s="100"/>
      <c r="AG14" s="100"/>
      <c r="AH14" s="100"/>
      <c r="AI14" s="100"/>
      <c r="AJ14" s="100"/>
    </row>
    <row r="15" spans="1:37" ht="13.8" x14ac:dyDescent="0.3">
      <c r="A15" s="102"/>
      <c r="B15" s="102"/>
      <c r="C15" s="103"/>
      <c r="D15" s="103"/>
      <c r="E15" s="103"/>
      <c r="F15" s="103"/>
      <c r="G15" s="103"/>
      <c r="H15" s="103"/>
      <c r="I15" s="103"/>
      <c r="J15" s="103"/>
      <c r="K15" s="103"/>
      <c r="L15" s="103"/>
      <c r="M15" s="109"/>
      <c r="N15" s="110"/>
      <c r="O15" s="110"/>
      <c r="P15" s="109"/>
      <c r="Q15" s="100"/>
      <c r="R15" s="100"/>
      <c r="S15" s="100"/>
      <c r="T15" s="100"/>
      <c r="U15" s="100"/>
      <c r="V15" s="100"/>
      <c r="W15" s="100"/>
      <c r="X15" s="100"/>
      <c r="Y15" s="100"/>
      <c r="Z15" s="100"/>
      <c r="AA15" s="569"/>
      <c r="AB15" s="100"/>
      <c r="AC15" s="100"/>
      <c r="AD15" s="100"/>
      <c r="AE15" s="100"/>
      <c r="AF15" s="100"/>
      <c r="AG15" s="100"/>
      <c r="AH15" s="100"/>
      <c r="AI15" s="100"/>
      <c r="AJ15" s="100"/>
    </row>
    <row r="16" spans="1:37" ht="13.8" x14ac:dyDescent="0.3">
      <c r="A16" s="102"/>
      <c r="B16" s="102"/>
      <c r="C16" s="103"/>
      <c r="D16" s="103"/>
      <c r="E16" s="103"/>
      <c r="F16" s="103"/>
      <c r="G16" s="103"/>
      <c r="H16" s="103"/>
      <c r="I16" s="103"/>
      <c r="J16" s="103"/>
      <c r="K16" s="103"/>
      <c r="L16" s="103"/>
      <c r="M16" s="105" t="s">
        <v>503</v>
      </c>
      <c r="N16" s="106"/>
      <c r="O16" s="250" t="s">
        <v>772</v>
      </c>
      <c r="P16" s="251"/>
      <c r="Q16" s="100"/>
      <c r="R16" s="100"/>
      <c r="S16" s="100"/>
      <c r="T16" s="100"/>
      <c r="U16" s="100"/>
      <c r="V16" s="100"/>
      <c r="W16" s="100"/>
      <c r="X16" s="100"/>
      <c r="Y16" s="100"/>
      <c r="Z16" s="100"/>
      <c r="AA16" s="569"/>
      <c r="AB16" s="100"/>
      <c r="AC16" s="100"/>
      <c r="AD16" s="100"/>
      <c r="AE16" s="100"/>
      <c r="AF16" s="100"/>
      <c r="AG16" s="100"/>
      <c r="AH16" s="100"/>
      <c r="AI16" s="100"/>
      <c r="AJ16" s="100"/>
    </row>
    <row r="17" spans="1:36" x14ac:dyDescent="0.3">
      <c r="A17" s="99"/>
      <c r="B17" s="100"/>
      <c r="C17" s="101"/>
      <c r="D17" s="100"/>
      <c r="E17" s="100"/>
      <c r="F17" s="100"/>
      <c r="G17" s="100"/>
      <c r="H17" s="100"/>
      <c r="I17" s="99"/>
      <c r="J17" s="100"/>
      <c r="K17" s="100"/>
      <c r="L17" s="100"/>
      <c r="M17" s="20" t="s">
        <v>8</v>
      </c>
      <c r="N17" s="107"/>
      <c r="O17" s="125" t="s">
        <v>10</v>
      </c>
      <c r="P17" s="256">
        <f>SUM(P18:P19)</f>
        <v>8</v>
      </c>
      <c r="Q17" s="100"/>
      <c r="R17" s="100"/>
      <c r="S17" s="100"/>
      <c r="T17" s="100"/>
      <c r="U17" s="100"/>
      <c r="V17" s="100"/>
      <c r="W17" s="100"/>
      <c r="X17" s="100"/>
      <c r="Y17" s="100"/>
      <c r="Z17" s="100"/>
      <c r="AA17" s="569"/>
      <c r="AB17" s="100"/>
      <c r="AC17" s="100"/>
      <c r="AD17" s="100"/>
      <c r="AE17" s="100"/>
      <c r="AF17" s="100"/>
      <c r="AG17" s="100"/>
      <c r="AH17" s="100"/>
      <c r="AI17" s="100"/>
      <c r="AJ17" s="100"/>
    </row>
    <row r="18" spans="1:36" x14ac:dyDescent="0.3">
      <c r="A18" s="99"/>
      <c r="B18" s="100"/>
      <c r="C18" s="101"/>
      <c r="D18" s="100"/>
      <c r="E18" s="100"/>
      <c r="F18" s="100"/>
      <c r="G18" s="100"/>
      <c r="H18" s="100"/>
      <c r="I18" s="99"/>
      <c r="J18" s="100"/>
      <c r="K18" s="100"/>
      <c r="L18" s="100"/>
      <c r="M18" s="21" t="s">
        <v>11</v>
      </c>
      <c r="N18" s="107"/>
      <c r="O18" s="125" t="s">
        <v>12</v>
      </c>
      <c r="P18" s="256">
        <f>COUNTIFS(P6:P14,0,R6:R14,1)</f>
        <v>8</v>
      </c>
      <c r="Q18" s="100"/>
      <c r="R18" s="100"/>
      <c r="S18" s="100"/>
      <c r="T18" s="100"/>
      <c r="U18" s="100"/>
      <c r="V18" s="100"/>
      <c r="W18" s="100"/>
      <c r="X18" s="100"/>
      <c r="Y18" s="100"/>
      <c r="Z18" s="100"/>
      <c r="AA18" s="569"/>
      <c r="AB18" s="100"/>
      <c r="AC18" s="100"/>
      <c r="AD18" s="100"/>
      <c r="AE18" s="100"/>
      <c r="AF18" s="100"/>
      <c r="AG18" s="100"/>
      <c r="AH18" s="100"/>
      <c r="AI18" s="100"/>
      <c r="AJ18" s="100"/>
    </row>
    <row r="19" spans="1:36" ht="30.75" customHeight="1" x14ac:dyDescent="0.3">
      <c r="A19" s="99"/>
      <c r="B19" s="100"/>
      <c r="C19" s="101"/>
      <c r="D19" s="100"/>
      <c r="E19" s="100"/>
      <c r="F19" s="100"/>
      <c r="G19" s="100"/>
      <c r="H19" s="100"/>
      <c r="I19" s="99"/>
      <c r="J19" s="100"/>
      <c r="K19" s="100"/>
      <c r="L19" s="100"/>
      <c r="M19" s="20" t="s">
        <v>504</v>
      </c>
      <c r="N19" s="108"/>
      <c r="O19" s="257" t="s">
        <v>773</v>
      </c>
      <c r="P19" s="256">
        <f>COUNTIFS(P6:P14,1,R6:R14,1)</f>
        <v>0</v>
      </c>
      <c r="Q19" s="100"/>
      <c r="R19" s="100"/>
      <c r="S19" s="100"/>
      <c r="T19" s="100"/>
      <c r="U19" s="100"/>
      <c r="V19" s="100"/>
      <c r="W19" s="100"/>
      <c r="X19" s="100"/>
      <c r="Y19" s="100"/>
      <c r="Z19" s="100"/>
      <c r="AA19" s="569"/>
      <c r="AB19" s="100"/>
      <c r="AC19" s="100"/>
      <c r="AD19" s="100"/>
      <c r="AE19" s="100"/>
      <c r="AF19" s="100"/>
      <c r="AG19" s="100"/>
      <c r="AH19" s="100"/>
      <c r="AI19" s="100"/>
      <c r="AJ19" s="100"/>
    </row>
    <row r="20" spans="1:36" x14ac:dyDescent="0.3">
      <c r="A20" s="99"/>
      <c r="B20" s="100"/>
      <c r="C20" s="101"/>
      <c r="D20" s="100"/>
      <c r="E20" s="100"/>
      <c r="F20" s="100"/>
      <c r="G20" s="100"/>
      <c r="H20" s="100"/>
      <c r="I20" s="99"/>
      <c r="J20" s="100"/>
      <c r="K20" s="100"/>
      <c r="L20" s="100"/>
      <c r="M20" s="22" t="s">
        <v>13</v>
      </c>
      <c r="N20" s="108"/>
      <c r="O20" s="257" t="s">
        <v>774</v>
      </c>
      <c r="P20" s="23">
        <f>SUM(P19/P17)</f>
        <v>0</v>
      </c>
      <c r="Q20" s="100"/>
      <c r="R20" s="100"/>
      <c r="S20" s="100"/>
      <c r="T20" s="100"/>
      <c r="U20" s="100"/>
      <c r="V20" s="100"/>
      <c r="W20" s="100"/>
      <c r="X20" s="100"/>
      <c r="Y20" s="100"/>
      <c r="Z20" s="100"/>
      <c r="AA20" s="569"/>
      <c r="AB20" s="100"/>
      <c r="AC20" s="100"/>
      <c r="AD20" s="100"/>
      <c r="AE20" s="100"/>
      <c r="AF20" s="100"/>
      <c r="AG20" s="100"/>
      <c r="AH20" s="100"/>
      <c r="AI20" s="100"/>
      <c r="AJ20" s="100"/>
    </row>
    <row r="21" spans="1:36" x14ac:dyDescent="0.3">
      <c r="A21" s="99"/>
      <c r="B21" s="100"/>
      <c r="C21" s="101"/>
      <c r="D21" s="100"/>
      <c r="E21" s="100"/>
      <c r="F21" s="100"/>
      <c r="G21" s="100"/>
      <c r="H21" s="100"/>
      <c r="I21" s="99"/>
      <c r="J21" s="100"/>
      <c r="K21" s="100"/>
      <c r="L21" s="100"/>
      <c r="M21" s="100"/>
      <c r="N21" s="100"/>
      <c r="O21" s="253"/>
      <c r="P21" s="255"/>
      <c r="Q21" s="100"/>
      <c r="R21" s="100"/>
      <c r="S21" s="100"/>
      <c r="T21" s="100"/>
      <c r="U21" s="100"/>
      <c r="V21" s="100"/>
      <c r="W21" s="100"/>
      <c r="X21" s="100"/>
      <c r="Y21" s="100"/>
      <c r="Z21" s="100"/>
      <c r="AA21" s="569"/>
      <c r="AB21" s="100"/>
      <c r="AC21" s="100"/>
      <c r="AD21" s="100"/>
      <c r="AE21" s="100"/>
      <c r="AF21" s="100"/>
      <c r="AG21" s="100"/>
      <c r="AH21" s="100"/>
      <c r="AI21" s="100"/>
      <c r="AJ21" s="100"/>
    </row>
    <row r="22" spans="1:36" x14ac:dyDescent="0.3">
      <c r="A22" s="99"/>
      <c r="B22" s="100"/>
      <c r="C22" s="101"/>
      <c r="D22" s="100"/>
      <c r="E22" s="100"/>
      <c r="F22" s="100"/>
      <c r="G22" s="100"/>
      <c r="H22" s="100"/>
      <c r="I22" s="99"/>
      <c r="J22" s="100"/>
      <c r="K22" s="100"/>
      <c r="L22" s="100"/>
      <c r="M22" s="100"/>
      <c r="N22" s="100"/>
      <c r="O22" s="253" t="s">
        <v>775</v>
      </c>
      <c r="P22" s="255"/>
      <c r="Q22" s="100"/>
      <c r="R22" s="100"/>
      <c r="S22" s="100"/>
      <c r="T22" s="100"/>
      <c r="U22" s="100"/>
      <c r="V22" s="100"/>
      <c r="W22" s="100"/>
      <c r="X22" s="100"/>
      <c r="Y22" s="100"/>
      <c r="Z22" s="100"/>
      <c r="AA22" s="569"/>
      <c r="AB22" s="100"/>
      <c r="AC22" s="100"/>
      <c r="AD22" s="100"/>
      <c r="AE22" s="100"/>
      <c r="AF22" s="100"/>
      <c r="AG22" s="100"/>
      <c r="AH22" s="100"/>
      <c r="AI22" s="100"/>
      <c r="AJ22" s="100"/>
    </row>
    <row r="23" spans="1:36" x14ac:dyDescent="0.3">
      <c r="A23" s="99"/>
      <c r="B23" s="100"/>
      <c r="C23" s="101"/>
      <c r="D23" s="100"/>
      <c r="E23" s="100"/>
      <c r="F23" s="100"/>
      <c r="G23" s="100"/>
      <c r="H23" s="100"/>
      <c r="I23" s="99"/>
      <c r="J23" s="100"/>
      <c r="K23" s="100"/>
      <c r="L23" s="100"/>
      <c r="M23" s="100"/>
      <c r="N23" s="100"/>
      <c r="O23" s="125" t="s">
        <v>10</v>
      </c>
      <c r="P23" s="256">
        <f>SUM(P24:P25)</f>
        <v>1</v>
      </c>
      <c r="Q23" s="100"/>
      <c r="R23" s="100"/>
      <c r="S23" s="100"/>
      <c r="T23" s="100"/>
      <c r="U23" s="100"/>
      <c r="V23" s="100"/>
      <c r="W23" s="100"/>
      <c r="X23" s="100"/>
      <c r="Y23" s="100"/>
      <c r="Z23" s="100"/>
      <c r="AA23" s="569"/>
      <c r="AB23" s="100"/>
      <c r="AC23" s="100"/>
      <c r="AD23" s="100"/>
      <c r="AE23" s="100"/>
      <c r="AF23" s="100"/>
      <c r="AG23" s="100"/>
      <c r="AH23" s="100"/>
      <c r="AI23" s="100"/>
      <c r="AJ23" s="100"/>
    </row>
    <row r="24" spans="1:36" x14ac:dyDescent="0.3">
      <c r="A24" s="99"/>
      <c r="B24" s="100"/>
      <c r="C24" s="101"/>
      <c r="D24" s="100"/>
      <c r="E24" s="100"/>
      <c r="F24" s="100"/>
      <c r="G24" s="100"/>
      <c r="H24" s="100"/>
      <c r="I24" s="99"/>
      <c r="J24" s="100"/>
      <c r="K24" s="100"/>
      <c r="L24" s="100"/>
      <c r="M24" s="100"/>
      <c r="N24" s="100"/>
      <c r="O24" s="125" t="s">
        <v>12</v>
      </c>
      <c r="P24" s="256">
        <f>COUNTIFS(P6:P14,0,S6:S14,1)</f>
        <v>1</v>
      </c>
      <c r="Q24" s="100"/>
      <c r="R24" s="100"/>
      <c r="S24" s="100"/>
      <c r="T24" s="100"/>
      <c r="U24" s="100"/>
      <c r="V24" s="100"/>
      <c r="W24" s="100"/>
      <c r="X24" s="100"/>
      <c r="Y24" s="100"/>
      <c r="Z24" s="100"/>
      <c r="AA24" s="569"/>
      <c r="AB24" s="100"/>
      <c r="AC24" s="100"/>
      <c r="AD24" s="100"/>
      <c r="AE24" s="100"/>
      <c r="AF24" s="100"/>
      <c r="AG24" s="100"/>
      <c r="AH24" s="100"/>
      <c r="AI24" s="100"/>
      <c r="AJ24" s="100"/>
    </row>
    <row r="25" spans="1:36" x14ac:dyDescent="0.3">
      <c r="A25" s="99"/>
      <c r="B25" s="100"/>
      <c r="C25" s="101"/>
      <c r="D25" s="100"/>
      <c r="E25" s="100"/>
      <c r="F25" s="100"/>
      <c r="G25" s="100"/>
      <c r="H25" s="100"/>
      <c r="I25" s="99"/>
      <c r="J25" s="100"/>
      <c r="K25" s="100"/>
      <c r="L25" s="100"/>
      <c r="M25" s="100"/>
      <c r="N25" s="100"/>
      <c r="O25" s="257" t="s">
        <v>773</v>
      </c>
      <c r="P25" s="256">
        <f>COUNTIFS(P6:P14,1,S6:S14,1)</f>
        <v>0</v>
      </c>
      <c r="Q25" s="100"/>
      <c r="R25" s="100"/>
      <c r="S25" s="100"/>
      <c r="T25" s="100"/>
      <c r="U25" s="100"/>
      <c r="V25" s="100"/>
      <c r="W25" s="100"/>
      <c r="X25" s="100"/>
      <c r="Y25" s="100"/>
      <c r="Z25" s="100"/>
      <c r="AA25" s="569"/>
      <c r="AB25" s="100"/>
      <c r="AC25" s="100"/>
      <c r="AD25" s="100"/>
      <c r="AE25" s="100"/>
      <c r="AF25" s="100"/>
      <c r="AG25" s="100"/>
      <c r="AH25" s="100"/>
      <c r="AI25" s="100"/>
      <c r="AJ25" s="100"/>
    </row>
    <row r="26" spans="1:36" x14ac:dyDescent="0.3">
      <c r="A26" s="99"/>
      <c r="B26" s="100"/>
      <c r="C26" s="101"/>
      <c r="D26" s="100"/>
      <c r="E26" s="100"/>
      <c r="F26" s="100"/>
      <c r="G26" s="100"/>
      <c r="H26" s="100"/>
      <c r="I26" s="99"/>
      <c r="J26" s="100"/>
      <c r="K26" s="100"/>
      <c r="L26" s="100"/>
      <c r="M26" s="100"/>
      <c r="N26" s="100"/>
      <c r="O26" s="126" t="s">
        <v>774</v>
      </c>
      <c r="P26" s="23">
        <f>SUM(P25/P23)</f>
        <v>0</v>
      </c>
      <c r="Q26" s="100"/>
      <c r="R26" s="100"/>
      <c r="S26" s="100"/>
      <c r="T26" s="100"/>
      <c r="U26" s="100"/>
      <c r="V26" s="100"/>
      <c r="W26" s="100"/>
      <c r="X26" s="100"/>
      <c r="Y26" s="100"/>
      <c r="Z26" s="100"/>
      <c r="AA26" s="569"/>
      <c r="AB26" s="100"/>
      <c r="AC26" s="100"/>
      <c r="AD26" s="100"/>
      <c r="AE26" s="100"/>
      <c r="AF26" s="100"/>
      <c r="AG26" s="100"/>
      <c r="AH26" s="100"/>
      <c r="AI26" s="100"/>
      <c r="AJ26" s="100"/>
    </row>
    <row r="27" spans="1:36" x14ac:dyDescent="0.3">
      <c r="A27" s="99"/>
      <c r="B27" s="100"/>
      <c r="C27" s="101"/>
      <c r="D27" s="100"/>
      <c r="E27" s="100"/>
      <c r="F27" s="100"/>
      <c r="G27" s="100"/>
      <c r="H27" s="100"/>
      <c r="I27" s="99"/>
      <c r="J27" s="100"/>
      <c r="K27" s="100"/>
      <c r="L27" s="100"/>
      <c r="M27" s="100"/>
      <c r="N27" s="100"/>
      <c r="O27" s="100"/>
      <c r="P27" s="104"/>
      <c r="Q27" s="100"/>
      <c r="R27" s="100"/>
      <c r="S27" s="100"/>
      <c r="T27" s="100"/>
      <c r="U27" s="100"/>
      <c r="V27" s="100"/>
      <c r="W27" s="100"/>
      <c r="X27" s="100"/>
      <c r="Y27" s="100"/>
      <c r="Z27" s="100"/>
      <c r="AA27" s="569"/>
      <c r="AB27" s="100"/>
      <c r="AC27" s="100"/>
      <c r="AD27" s="100"/>
      <c r="AE27" s="100"/>
      <c r="AF27" s="100"/>
      <c r="AG27" s="100"/>
      <c r="AH27" s="100"/>
      <c r="AI27" s="100"/>
      <c r="AJ27" s="100"/>
    </row>
    <row r="28" spans="1:36" x14ac:dyDescent="0.3">
      <c r="A28" s="99"/>
      <c r="B28" s="100"/>
      <c r="C28" s="101"/>
      <c r="D28" s="100"/>
      <c r="E28" s="100"/>
      <c r="F28" s="100"/>
      <c r="G28" s="100"/>
      <c r="H28" s="100"/>
      <c r="I28" s="99"/>
      <c r="J28" s="100"/>
      <c r="K28" s="100"/>
      <c r="L28" s="100"/>
      <c r="M28" s="100"/>
      <c r="N28" s="100"/>
      <c r="O28" s="250" t="s">
        <v>1154</v>
      </c>
      <c r="P28" s="251"/>
      <c r="Q28" s="100"/>
      <c r="R28" s="100"/>
      <c r="S28" s="100"/>
      <c r="T28" s="100"/>
      <c r="U28" s="100"/>
      <c r="V28" s="100"/>
      <c r="W28" s="100"/>
      <c r="X28" s="100"/>
      <c r="Y28" s="100"/>
      <c r="Z28" s="100"/>
      <c r="AA28" s="569"/>
      <c r="AB28" s="100"/>
      <c r="AC28" s="100"/>
      <c r="AD28" s="100"/>
      <c r="AE28" s="100"/>
      <c r="AF28" s="100"/>
      <c r="AG28" s="100"/>
      <c r="AH28" s="100"/>
      <c r="AI28" s="100"/>
      <c r="AJ28" s="100"/>
    </row>
    <row r="29" spans="1:36" x14ac:dyDescent="0.3">
      <c r="A29" s="99"/>
      <c r="B29" s="100"/>
      <c r="C29" s="101"/>
      <c r="D29" s="100"/>
      <c r="E29" s="100"/>
      <c r="F29" s="100"/>
      <c r="G29" s="100"/>
      <c r="H29" s="100"/>
      <c r="I29" s="99"/>
      <c r="J29" s="100"/>
      <c r="K29" s="100"/>
      <c r="L29" s="100"/>
      <c r="M29" s="100"/>
      <c r="N29" s="100"/>
      <c r="O29" s="125" t="s">
        <v>10</v>
      </c>
      <c r="P29" s="256">
        <f>SUM(P30:P31)</f>
        <v>8</v>
      </c>
      <c r="Q29" s="100"/>
      <c r="R29" s="100"/>
      <c r="S29" s="100"/>
      <c r="T29" s="100"/>
      <c r="U29" s="100"/>
      <c r="V29" s="100"/>
      <c r="W29" s="100"/>
      <c r="X29" s="100"/>
      <c r="Y29" s="100"/>
      <c r="Z29" s="100"/>
      <c r="AA29" s="569"/>
      <c r="AB29" s="100"/>
      <c r="AC29" s="100"/>
      <c r="AD29" s="100"/>
      <c r="AE29" s="100"/>
      <c r="AF29" s="100"/>
      <c r="AG29" s="100"/>
      <c r="AH29" s="100"/>
      <c r="AI29" s="100"/>
      <c r="AJ29" s="100"/>
    </row>
    <row r="30" spans="1:36" x14ac:dyDescent="0.3">
      <c r="A30" s="99"/>
      <c r="B30" s="100"/>
      <c r="C30" s="101"/>
      <c r="D30" s="100"/>
      <c r="E30" s="100"/>
      <c r="F30" s="100"/>
      <c r="G30" s="100"/>
      <c r="H30" s="100"/>
      <c r="I30" s="99"/>
      <c r="J30" s="100"/>
      <c r="K30" s="100"/>
      <c r="L30" s="100"/>
      <c r="M30" s="100"/>
      <c r="N30" s="100"/>
      <c r="O30" s="125" t="s">
        <v>12</v>
      </c>
      <c r="P30" s="256">
        <f>COUNTIFS(P6:P14,0,T6:T14,1)</f>
        <v>8</v>
      </c>
      <c r="Q30" s="100"/>
      <c r="R30" s="100"/>
      <c r="S30" s="100"/>
      <c r="T30" s="100"/>
      <c r="U30" s="100"/>
      <c r="V30" s="100"/>
      <c r="W30" s="100"/>
      <c r="X30" s="100"/>
      <c r="Y30" s="100"/>
      <c r="Z30" s="100"/>
      <c r="AA30" s="569"/>
      <c r="AB30" s="100"/>
      <c r="AC30" s="100"/>
      <c r="AD30" s="100"/>
      <c r="AE30" s="100"/>
      <c r="AF30" s="100"/>
      <c r="AG30" s="100"/>
      <c r="AH30" s="100"/>
      <c r="AI30" s="100"/>
      <c r="AJ30" s="100"/>
    </row>
    <row r="31" spans="1:36" x14ac:dyDescent="0.3">
      <c r="A31" s="99"/>
      <c r="B31" s="100"/>
      <c r="C31" s="101"/>
      <c r="D31" s="100"/>
      <c r="E31" s="100"/>
      <c r="F31" s="100"/>
      <c r="G31" s="100"/>
      <c r="H31" s="100"/>
      <c r="I31" s="99"/>
      <c r="J31" s="100"/>
      <c r="K31" s="100"/>
      <c r="L31" s="100"/>
      <c r="M31" s="100"/>
      <c r="N31" s="100"/>
      <c r="O31" s="257" t="s">
        <v>773</v>
      </c>
      <c r="P31" s="256">
        <f>COUNTIFS(P6:P14,1,T6:T14,1)</f>
        <v>0</v>
      </c>
      <c r="Q31" s="100"/>
      <c r="R31" s="100"/>
      <c r="S31" s="100"/>
      <c r="T31" s="100"/>
      <c r="U31" s="100"/>
      <c r="V31" s="100"/>
      <c r="W31" s="100"/>
      <c r="X31" s="100"/>
      <c r="Y31" s="100"/>
      <c r="Z31" s="100"/>
      <c r="AA31" s="569"/>
      <c r="AB31" s="100"/>
      <c r="AC31" s="100"/>
      <c r="AD31" s="100"/>
      <c r="AE31" s="100"/>
      <c r="AF31" s="100"/>
      <c r="AG31" s="100"/>
      <c r="AH31" s="100"/>
      <c r="AI31" s="100"/>
      <c r="AJ31" s="100"/>
    </row>
    <row r="32" spans="1:36" x14ac:dyDescent="0.3">
      <c r="A32" s="99"/>
      <c r="B32" s="100"/>
      <c r="C32" s="101"/>
      <c r="D32" s="100"/>
      <c r="E32" s="100"/>
      <c r="F32" s="100"/>
      <c r="G32" s="100"/>
      <c r="H32" s="100"/>
      <c r="I32" s="99"/>
      <c r="J32" s="100"/>
      <c r="K32" s="100"/>
      <c r="L32" s="100"/>
      <c r="M32" s="100"/>
      <c r="N32" s="100"/>
      <c r="O32" s="257" t="s">
        <v>774</v>
      </c>
      <c r="P32" s="23">
        <f>SUM(P31/P29)</f>
        <v>0</v>
      </c>
      <c r="Q32" s="100"/>
      <c r="R32" s="100"/>
      <c r="S32" s="100"/>
      <c r="T32" s="100"/>
      <c r="U32" s="100"/>
      <c r="V32" s="100"/>
      <c r="W32" s="100"/>
      <c r="X32" s="100"/>
      <c r="Y32" s="100"/>
      <c r="Z32" s="100"/>
      <c r="AA32" s="569"/>
      <c r="AB32" s="100"/>
      <c r="AC32" s="100"/>
      <c r="AD32" s="100"/>
      <c r="AE32" s="100"/>
      <c r="AF32" s="100"/>
      <c r="AG32" s="100"/>
      <c r="AH32" s="100"/>
      <c r="AI32" s="100"/>
      <c r="AJ32" s="100"/>
    </row>
    <row r="33" spans="1:36" x14ac:dyDescent="0.3">
      <c r="A33" s="99"/>
      <c r="B33" s="100"/>
      <c r="C33" s="101"/>
      <c r="D33" s="100"/>
      <c r="E33" s="100"/>
      <c r="F33" s="100"/>
      <c r="G33" s="100"/>
      <c r="H33" s="100"/>
      <c r="I33" s="99"/>
      <c r="J33" s="100"/>
      <c r="K33" s="100"/>
      <c r="L33" s="100"/>
      <c r="M33" s="100"/>
      <c r="N33" s="100"/>
      <c r="O33" s="253"/>
      <c r="P33" s="255"/>
      <c r="Q33" s="100"/>
      <c r="R33" s="100"/>
      <c r="S33" s="100"/>
      <c r="T33" s="100"/>
      <c r="U33" s="100"/>
      <c r="V33" s="100"/>
      <c r="W33" s="100"/>
      <c r="X33" s="100"/>
      <c r="Y33" s="100"/>
      <c r="Z33" s="100"/>
      <c r="AA33" s="569"/>
      <c r="AB33" s="100"/>
      <c r="AC33" s="100"/>
      <c r="AD33" s="100"/>
      <c r="AE33" s="100"/>
      <c r="AF33" s="100"/>
      <c r="AG33" s="100"/>
      <c r="AH33" s="100"/>
      <c r="AI33" s="100"/>
      <c r="AJ33" s="100"/>
    </row>
    <row r="34" spans="1:36" x14ac:dyDescent="0.3">
      <c r="A34" s="99"/>
      <c r="B34" s="100"/>
      <c r="C34" s="101"/>
      <c r="D34" s="100"/>
      <c r="E34" s="100"/>
      <c r="F34" s="100"/>
      <c r="G34" s="100"/>
      <c r="H34" s="100"/>
      <c r="I34" s="99"/>
      <c r="J34" s="100"/>
      <c r="K34" s="100"/>
      <c r="L34" s="100"/>
      <c r="M34" s="100"/>
      <c r="N34" s="100"/>
      <c r="O34" s="253" t="s">
        <v>1155</v>
      </c>
      <c r="P34" s="255"/>
      <c r="Q34" s="100"/>
      <c r="R34" s="100"/>
      <c r="S34" s="100"/>
      <c r="T34" s="100"/>
      <c r="U34" s="100"/>
      <c r="V34" s="100"/>
      <c r="W34" s="100"/>
      <c r="X34" s="100"/>
      <c r="Y34" s="100"/>
      <c r="Z34" s="100"/>
      <c r="AA34" s="569"/>
      <c r="AB34" s="100"/>
      <c r="AC34" s="100"/>
      <c r="AD34" s="100"/>
      <c r="AE34" s="100"/>
      <c r="AF34" s="100"/>
      <c r="AG34" s="100"/>
      <c r="AH34" s="100"/>
      <c r="AI34" s="100"/>
      <c r="AJ34" s="100"/>
    </row>
    <row r="35" spans="1:36" x14ac:dyDescent="0.3">
      <c r="A35" s="99"/>
      <c r="B35" s="100"/>
      <c r="C35" s="101"/>
      <c r="D35" s="100"/>
      <c r="E35" s="100"/>
      <c r="F35" s="100"/>
      <c r="G35" s="100"/>
      <c r="H35" s="100"/>
      <c r="I35" s="99"/>
      <c r="J35" s="100"/>
      <c r="K35" s="100"/>
      <c r="L35" s="100"/>
      <c r="M35" s="100"/>
      <c r="N35" s="100"/>
      <c r="O35" s="125" t="s">
        <v>10</v>
      </c>
      <c r="P35" s="256">
        <f>SUM(P36:P37)</f>
        <v>1</v>
      </c>
      <c r="Q35" s="100"/>
      <c r="R35" s="100"/>
      <c r="S35" s="100"/>
      <c r="T35" s="100"/>
      <c r="U35" s="100"/>
      <c r="V35" s="100"/>
      <c r="W35" s="100"/>
      <c r="X35" s="100"/>
      <c r="Y35" s="100"/>
      <c r="Z35" s="100"/>
      <c r="AA35" s="569"/>
      <c r="AB35" s="100"/>
      <c r="AC35" s="100"/>
      <c r="AD35" s="100"/>
      <c r="AE35" s="100"/>
      <c r="AF35" s="100"/>
      <c r="AG35" s="100"/>
      <c r="AH35" s="100"/>
      <c r="AI35" s="100"/>
      <c r="AJ35" s="100"/>
    </row>
    <row r="36" spans="1:36" x14ac:dyDescent="0.3">
      <c r="A36" s="99"/>
      <c r="B36" s="100"/>
      <c r="C36" s="101"/>
      <c r="D36" s="100"/>
      <c r="E36" s="100"/>
      <c r="F36" s="100"/>
      <c r="G36" s="100"/>
      <c r="H36" s="100"/>
      <c r="I36" s="99"/>
      <c r="J36" s="100"/>
      <c r="K36" s="100"/>
      <c r="L36" s="100"/>
      <c r="M36" s="100"/>
      <c r="N36" s="100"/>
      <c r="O36" s="125" t="s">
        <v>12</v>
      </c>
      <c r="P36" s="256">
        <f>COUNTIFS(P6:P14,0,U6:U14,1)</f>
        <v>1</v>
      </c>
      <c r="Q36" s="100"/>
      <c r="R36" s="100"/>
      <c r="S36" s="100"/>
      <c r="T36" s="100"/>
      <c r="U36" s="100"/>
      <c r="V36" s="100"/>
      <c r="W36" s="100"/>
      <c r="X36" s="100"/>
      <c r="Y36" s="100"/>
      <c r="Z36" s="100"/>
      <c r="AA36" s="569"/>
      <c r="AB36" s="100"/>
      <c r="AC36" s="100"/>
      <c r="AD36" s="100"/>
      <c r="AE36" s="100"/>
      <c r="AF36" s="100"/>
      <c r="AG36" s="100"/>
      <c r="AH36" s="100"/>
      <c r="AI36" s="100"/>
      <c r="AJ36" s="100"/>
    </row>
    <row r="37" spans="1:36" x14ac:dyDescent="0.3">
      <c r="A37" s="99"/>
      <c r="B37" s="100"/>
      <c r="C37" s="101"/>
      <c r="D37" s="100"/>
      <c r="E37" s="100"/>
      <c r="F37" s="100"/>
      <c r="G37" s="100"/>
      <c r="H37" s="100"/>
      <c r="I37" s="99"/>
      <c r="J37" s="100"/>
      <c r="K37" s="100"/>
      <c r="L37" s="100"/>
      <c r="M37" s="100"/>
      <c r="N37" s="100"/>
      <c r="O37" s="257" t="s">
        <v>773</v>
      </c>
      <c r="P37" s="256">
        <f>COUNTIFS(P6:P14,1,U6:U14,1)</f>
        <v>0</v>
      </c>
      <c r="Q37" s="100"/>
      <c r="R37" s="100"/>
      <c r="S37" s="100"/>
      <c r="T37" s="100"/>
      <c r="U37" s="100"/>
      <c r="V37" s="100"/>
      <c r="W37" s="100"/>
      <c r="X37" s="100"/>
      <c r="Y37" s="100"/>
      <c r="Z37" s="100"/>
      <c r="AA37" s="569"/>
      <c r="AB37" s="100"/>
      <c r="AC37" s="100"/>
      <c r="AD37" s="100"/>
      <c r="AE37" s="100"/>
      <c r="AF37" s="100"/>
      <c r="AG37" s="100"/>
      <c r="AH37" s="100"/>
      <c r="AI37" s="100"/>
      <c r="AJ37" s="100"/>
    </row>
    <row r="38" spans="1:36" x14ac:dyDescent="0.3">
      <c r="A38" s="99"/>
      <c r="B38" s="100"/>
      <c r="C38" s="101"/>
      <c r="D38" s="100"/>
      <c r="E38" s="100"/>
      <c r="F38" s="100"/>
      <c r="G38" s="100"/>
      <c r="H38" s="100"/>
      <c r="I38" s="99"/>
      <c r="J38" s="100"/>
      <c r="K38" s="100"/>
      <c r="L38" s="100"/>
      <c r="M38" s="100"/>
      <c r="N38" s="100"/>
      <c r="O38" s="126" t="s">
        <v>774</v>
      </c>
      <c r="P38" s="23">
        <f>SUM(P37/P35)</f>
        <v>0</v>
      </c>
      <c r="Q38" s="100"/>
      <c r="R38" s="100"/>
      <c r="S38" s="100"/>
      <c r="T38" s="100"/>
      <c r="U38" s="100"/>
      <c r="V38" s="100"/>
      <c r="W38" s="100"/>
      <c r="X38" s="100"/>
      <c r="Y38" s="100"/>
      <c r="Z38" s="100"/>
      <c r="AA38" s="569"/>
      <c r="AB38" s="100"/>
      <c r="AC38" s="100"/>
      <c r="AD38" s="100"/>
      <c r="AE38" s="100"/>
      <c r="AF38" s="100"/>
      <c r="AG38" s="100"/>
      <c r="AH38" s="100"/>
      <c r="AI38" s="100"/>
      <c r="AJ38" s="100"/>
    </row>
    <row r="39" spans="1:36" x14ac:dyDescent="0.3">
      <c r="A39" s="99"/>
      <c r="B39" s="100"/>
      <c r="C39" s="101"/>
      <c r="D39" s="100"/>
      <c r="E39" s="100"/>
      <c r="F39" s="100"/>
      <c r="G39" s="100"/>
      <c r="H39" s="100"/>
      <c r="I39" s="99"/>
      <c r="J39" s="100"/>
      <c r="K39" s="100"/>
      <c r="L39" s="100"/>
      <c r="M39" s="100"/>
      <c r="N39" s="100"/>
      <c r="O39" s="100"/>
      <c r="P39" s="104"/>
      <c r="Q39" s="100"/>
      <c r="R39" s="100"/>
      <c r="S39" s="100"/>
      <c r="T39" s="100"/>
      <c r="U39" s="100"/>
      <c r="V39" s="100"/>
      <c r="W39" s="100"/>
      <c r="X39" s="100"/>
      <c r="Y39" s="100"/>
      <c r="Z39" s="100"/>
      <c r="AA39" s="569"/>
      <c r="AB39" s="100"/>
      <c r="AC39" s="100"/>
      <c r="AD39" s="100"/>
      <c r="AE39" s="100"/>
      <c r="AF39" s="100"/>
      <c r="AG39" s="100"/>
      <c r="AH39" s="100"/>
      <c r="AI39" s="100"/>
      <c r="AJ39" s="100"/>
    </row>
    <row r="40" spans="1:36" x14ac:dyDescent="0.3">
      <c r="A40" s="99"/>
      <c r="B40" s="100"/>
      <c r="C40" s="101"/>
      <c r="D40" s="100"/>
      <c r="E40" s="100"/>
      <c r="F40" s="100"/>
      <c r="G40" s="100"/>
      <c r="H40" s="100"/>
      <c r="I40" s="99"/>
      <c r="J40" s="100"/>
      <c r="K40" s="100"/>
      <c r="L40" s="100"/>
      <c r="M40" s="100"/>
      <c r="N40" s="100"/>
      <c r="O40" s="100"/>
      <c r="P40" s="104"/>
      <c r="Q40" s="100"/>
      <c r="R40" s="100"/>
      <c r="S40" s="100"/>
      <c r="T40" s="100"/>
      <c r="U40" s="100"/>
      <c r="V40" s="100"/>
      <c r="W40" s="100"/>
      <c r="X40" s="100"/>
      <c r="Y40" s="100"/>
      <c r="Z40" s="100"/>
      <c r="AA40" s="569"/>
      <c r="AB40" s="100"/>
      <c r="AC40" s="100"/>
      <c r="AD40" s="100"/>
      <c r="AE40" s="100"/>
      <c r="AF40" s="100"/>
      <c r="AG40" s="100"/>
      <c r="AH40" s="100"/>
      <c r="AI40" s="100"/>
      <c r="AJ40" s="100"/>
    </row>
    <row r="41" spans="1:36" x14ac:dyDescent="0.3">
      <c r="A41" s="99"/>
      <c r="B41" s="100"/>
      <c r="C41" s="101"/>
      <c r="D41" s="100"/>
      <c r="E41" s="100"/>
      <c r="F41" s="100"/>
      <c r="G41" s="100"/>
      <c r="H41" s="100"/>
      <c r="I41" s="99"/>
      <c r="J41" s="100"/>
      <c r="K41" s="100"/>
      <c r="L41" s="100"/>
      <c r="M41" s="100"/>
      <c r="N41" s="100"/>
      <c r="O41" s="100"/>
      <c r="P41" s="104"/>
      <c r="Q41" s="100"/>
      <c r="R41" s="100"/>
      <c r="S41" s="100"/>
      <c r="T41" s="100"/>
      <c r="U41" s="100"/>
      <c r="V41" s="100"/>
      <c r="W41" s="100"/>
      <c r="X41" s="100"/>
      <c r="Y41" s="100"/>
      <c r="Z41" s="100"/>
      <c r="AA41" s="569"/>
      <c r="AB41" s="100"/>
      <c r="AC41" s="100"/>
      <c r="AD41" s="100"/>
      <c r="AE41" s="100"/>
      <c r="AF41" s="100"/>
      <c r="AG41" s="100"/>
      <c r="AH41" s="100"/>
      <c r="AI41" s="100"/>
      <c r="AJ41" s="100"/>
    </row>
    <row r="42" spans="1:36" x14ac:dyDescent="0.3">
      <c r="A42" s="99"/>
      <c r="B42" s="100"/>
      <c r="C42" s="101"/>
      <c r="D42" s="100"/>
      <c r="E42" s="100"/>
      <c r="F42" s="100"/>
      <c r="G42" s="100"/>
      <c r="H42" s="100"/>
      <c r="I42" s="99"/>
      <c r="J42" s="100"/>
      <c r="K42" s="100"/>
      <c r="L42" s="100"/>
      <c r="M42" s="100"/>
      <c r="N42" s="100"/>
      <c r="O42" s="100"/>
      <c r="P42" s="104"/>
      <c r="Q42" s="100"/>
      <c r="R42" s="100"/>
      <c r="S42" s="100"/>
      <c r="T42" s="100"/>
      <c r="U42" s="100"/>
      <c r="V42" s="100"/>
      <c r="W42" s="100"/>
      <c r="X42" s="100"/>
      <c r="Y42" s="100"/>
      <c r="Z42" s="100"/>
      <c r="AA42" s="569"/>
      <c r="AB42" s="100"/>
      <c r="AC42" s="100"/>
      <c r="AD42" s="100"/>
      <c r="AE42" s="100"/>
      <c r="AF42" s="100"/>
      <c r="AG42" s="100"/>
      <c r="AH42" s="100"/>
      <c r="AI42" s="100"/>
      <c r="AJ42" s="100"/>
    </row>
    <row r="43" spans="1:36" x14ac:dyDescent="0.3">
      <c r="A43" s="99"/>
      <c r="B43" s="100"/>
      <c r="C43" s="101"/>
      <c r="D43" s="100"/>
      <c r="E43" s="100"/>
      <c r="F43" s="100"/>
      <c r="G43" s="100"/>
      <c r="H43" s="100"/>
      <c r="I43" s="99"/>
      <c r="J43" s="100"/>
      <c r="K43" s="100"/>
      <c r="L43" s="100"/>
      <c r="M43" s="100"/>
      <c r="N43" s="100"/>
      <c r="O43" s="100"/>
      <c r="P43" s="104"/>
      <c r="Q43" s="100"/>
      <c r="R43" s="100"/>
      <c r="S43" s="100"/>
      <c r="T43" s="100"/>
      <c r="U43" s="100"/>
      <c r="V43" s="100"/>
      <c r="W43" s="100"/>
      <c r="X43" s="100"/>
      <c r="Y43" s="100"/>
      <c r="Z43" s="100"/>
      <c r="AA43" s="569"/>
      <c r="AB43" s="100"/>
      <c r="AC43" s="100"/>
      <c r="AD43" s="100"/>
      <c r="AE43" s="100"/>
      <c r="AF43" s="100"/>
      <c r="AG43" s="100"/>
      <c r="AH43" s="100"/>
      <c r="AI43" s="100"/>
      <c r="AJ43" s="100"/>
    </row>
    <row r="44" spans="1:36" x14ac:dyDescent="0.3">
      <c r="A44" s="99"/>
      <c r="B44" s="100"/>
      <c r="C44" s="101"/>
      <c r="D44" s="100"/>
      <c r="E44" s="100"/>
      <c r="F44" s="100"/>
      <c r="G44" s="100"/>
      <c r="H44" s="100"/>
      <c r="I44" s="99"/>
      <c r="J44" s="100"/>
      <c r="K44" s="100"/>
      <c r="L44" s="100"/>
      <c r="M44" s="100"/>
      <c r="N44" s="100"/>
      <c r="O44" s="100"/>
      <c r="P44" s="104"/>
      <c r="Q44" s="100"/>
      <c r="R44" s="100"/>
      <c r="S44" s="100"/>
      <c r="T44" s="100"/>
      <c r="U44" s="100"/>
      <c r="V44" s="100"/>
      <c r="W44" s="100"/>
      <c r="X44" s="100"/>
      <c r="Y44" s="100"/>
      <c r="Z44" s="100"/>
      <c r="AA44" s="569"/>
      <c r="AB44" s="100"/>
      <c r="AC44" s="100"/>
      <c r="AD44" s="100"/>
      <c r="AE44" s="100"/>
      <c r="AF44" s="100"/>
      <c r="AG44" s="100"/>
      <c r="AH44" s="100"/>
      <c r="AI44" s="100"/>
      <c r="AJ44" s="100"/>
    </row>
    <row r="45" spans="1:36" x14ac:dyDescent="0.3">
      <c r="A45" s="99"/>
      <c r="B45" s="100"/>
      <c r="C45" s="101"/>
      <c r="D45" s="100"/>
      <c r="E45" s="100"/>
      <c r="F45" s="100"/>
      <c r="G45" s="100"/>
      <c r="H45" s="100"/>
      <c r="I45" s="99"/>
      <c r="J45" s="100"/>
      <c r="K45" s="100"/>
      <c r="L45" s="100"/>
      <c r="M45" s="100"/>
      <c r="N45" s="100"/>
      <c r="O45" s="100"/>
      <c r="P45" s="104"/>
      <c r="Q45" s="100"/>
      <c r="R45" s="100"/>
      <c r="S45" s="100"/>
      <c r="T45" s="100"/>
      <c r="U45" s="100"/>
      <c r="V45" s="100"/>
      <c r="W45" s="100"/>
      <c r="X45" s="100"/>
      <c r="Y45" s="100"/>
      <c r="Z45" s="100"/>
      <c r="AA45" s="569"/>
      <c r="AB45" s="100"/>
      <c r="AC45" s="100"/>
      <c r="AD45" s="100"/>
      <c r="AE45" s="100"/>
      <c r="AF45" s="100"/>
      <c r="AG45" s="100"/>
      <c r="AH45" s="100"/>
      <c r="AI45" s="100"/>
      <c r="AJ45" s="100"/>
    </row>
    <row r="46" spans="1:36" x14ac:dyDescent="0.3">
      <c r="A46" s="99"/>
      <c r="B46" s="100"/>
      <c r="C46" s="101"/>
      <c r="D46" s="100"/>
      <c r="E46" s="100"/>
      <c r="F46" s="100"/>
      <c r="G46" s="100"/>
      <c r="H46" s="100"/>
      <c r="I46" s="99"/>
      <c r="J46" s="100"/>
      <c r="K46" s="100"/>
      <c r="L46" s="100"/>
      <c r="M46" s="100"/>
      <c r="N46" s="100"/>
      <c r="O46" s="100"/>
      <c r="P46" s="104"/>
      <c r="Q46" s="100"/>
      <c r="R46" s="100"/>
      <c r="S46" s="100"/>
      <c r="T46" s="100"/>
      <c r="U46" s="100"/>
      <c r="V46" s="100"/>
      <c r="W46" s="100"/>
      <c r="X46" s="100"/>
      <c r="Y46" s="100"/>
      <c r="Z46" s="100"/>
      <c r="AA46" s="569"/>
      <c r="AB46" s="100"/>
      <c r="AC46" s="100"/>
      <c r="AD46" s="100"/>
      <c r="AE46" s="100"/>
      <c r="AF46" s="100"/>
      <c r="AG46" s="100"/>
      <c r="AH46" s="100"/>
      <c r="AI46" s="100"/>
      <c r="AJ46" s="100"/>
    </row>
    <row r="47" spans="1:36" x14ac:dyDescent="0.3">
      <c r="A47" s="99"/>
      <c r="B47" s="100"/>
      <c r="C47" s="101"/>
      <c r="D47" s="100"/>
      <c r="E47" s="100"/>
      <c r="F47" s="100"/>
      <c r="G47" s="100"/>
      <c r="H47" s="100"/>
      <c r="I47" s="99"/>
      <c r="J47" s="100"/>
      <c r="K47" s="100"/>
      <c r="L47" s="100"/>
      <c r="M47" s="100"/>
      <c r="N47" s="100"/>
      <c r="O47" s="100"/>
      <c r="P47" s="104"/>
      <c r="Q47" s="100"/>
      <c r="R47" s="100"/>
      <c r="S47" s="100"/>
      <c r="T47" s="100"/>
      <c r="U47" s="100"/>
      <c r="V47" s="100"/>
      <c r="W47" s="100"/>
      <c r="X47" s="100"/>
      <c r="Y47" s="100"/>
      <c r="Z47" s="100"/>
      <c r="AA47" s="569"/>
      <c r="AB47" s="100"/>
      <c r="AC47" s="100"/>
      <c r="AD47" s="100"/>
      <c r="AE47" s="100"/>
      <c r="AF47" s="100"/>
      <c r="AG47" s="100"/>
      <c r="AH47" s="100"/>
      <c r="AI47" s="100"/>
      <c r="AJ47" s="100"/>
    </row>
    <row r="48" spans="1:36" x14ac:dyDescent="0.3">
      <c r="A48" s="99"/>
      <c r="B48" s="100"/>
      <c r="C48" s="101"/>
      <c r="D48" s="100"/>
      <c r="E48" s="100"/>
      <c r="F48" s="100"/>
      <c r="G48" s="100"/>
      <c r="H48" s="100"/>
      <c r="I48" s="99"/>
      <c r="J48" s="100"/>
      <c r="K48" s="100"/>
      <c r="L48" s="100"/>
      <c r="M48" s="100"/>
      <c r="N48" s="100"/>
      <c r="O48" s="100"/>
      <c r="P48" s="104"/>
      <c r="Q48" s="100"/>
      <c r="R48" s="100"/>
      <c r="S48" s="100"/>
      <c r="T48" s="100"/>
      <c r="U48" s="100"/>
      <c r="V48" s="100"/>
      <c r="W48" s="100"/>
      <c r="X48" s="100"/>
      <c r="Y48" s="100"/>
      <c r="Z48" s="100"/>
      <c r="AA48" s="569"/>
      <c r="AB48" s="100"/>
      <c r="AC48" s="100"/>
      <c r="AD48" s="100"/>
      <c r="AE48" s="100"/>
      <c r="AF48" s="100"/>
      <c r="AG48" s="100"/>
      <c r="AH48" s="100"/>
      <c r="AI48" s="100"/>
      <c r="AJ48" s="100"/>
    </row>
    <row r="49" spans="1:36" x14ac:dyDescent="0.3">
      <c r="A49" s="99"/>
      <c r="B49" s="100"/>
      <c r="C49" s="101"/>
      <c r="D49" s="100"/>
      <c r="E49" s="100"/>
      <c r="F49" s="100"/>
      <c r="G49" s="100"/>
      <c r="H49" s="100"/>
      <c r="I49" s="99"/>
      <c r="J49" s="100"/>
      <c r="K49" s="100"/>
      <c r="L49" s="100"/>
      <c r="M49" s="100"/>
      <c r="N49" s="100"/>
      <c r="O49" s="100"/>
      <c r="P49" s="104"/>
      <c r="Q49" s="100"/>
      <c r="R49" s="100"/>
      <c r="S49" s="100"/>
      <c r="T49" s="100"/>
      <c r="U49" s="100"/>
      <c r="V49" s="100"/>
      <c r="W49" s="100"/>
      <c r="X49" s="100"/>
      <c r="Y49" s="100"/>
      <c r="Z49" s="100"/>
      <c r="AA49" s="569"/>
      <c r="AB49" s="100"/>
      <c r="AC49" s="100"/>
      <c r="AD49" s="100"/>
      <c r="AE49" s="100"/>
      <c r="AF49" s="100"/>
      <c r="AG49" s="100"/>
      <c r="AH49" s="100"/>
      <c r="AI49" s="100"/>
      <c r="AJ49" s="100"/>
    </row>
    <row r="50" spans="1:36" x14ac:dyDescent="0.3">
      <c r="A50" s="99"/>
      <c r="B50" s="100"/>
      <c r="C50" s="101"/>
      <c r="D50" s="100"/>
      <c r="E50" s="100"/>
      <c r="F50" s="100"/>
      <c r="G50" s="100"/>
      <c r="H50" s="100"/>
      <c r="I50" s="99"/>
      <c r="J50" s="100"/>
      <c r="K50" s="100"/>
      <c r="L50" s="100"/>
      <c r="M50" s="100"/>
      <c r="N50" s="100"/>
      <c r="O50" s="100"/>
      <c r="P50" s="104"/>
      <c r="Q50" s="100"/>
      <c r="R50" s="100"/>
      <c r="S50" s="100"/>
      <c r="T50" s="100"/>
      <c r="U50" s="100"/>
      <c r="V50" s="100"/>
      <c r="W50" s="100"/>
      <c r="X50" s="100"/>
      <c r="Y50" s="100"/>
      <c r="Z50" s="100"/>
      <c r="AA50" s="569"/>
      <c r="AB50" s="100"/>
      <c r="AC50" s="100"/>
      <c r="AD50" s="100"/>
      <c r="AE50" s="100"/>
      <c r="AF50" s="100"/>
      <c r="AG50" s="100"/>
      <c r="AH50" s="100"/>
      <c r="AI50" s="100"/>
      <c r="AJ50" s="100"/>
    </row>
    <row r="51" spans="1:36" x14ac:dyDescent="0.3">
      <c r="A51" s="99"/>
      <c r="B51" s="100"/>
      <c r="C51" s="101"/>
      <c r="D51" s="100"/>
      <c r="E51" s="100"/>
      <c r="F51" s="100"/>
      <c r="G51" s="100"/>
      <c r="H51" s="100"/>
      <c r="I51" s="99"/>
      <c r="J51" s="100"/>
      <c r="K51" s="100"/>
      <c r="L51" s="100"/>
      <c r="M51" s="100"/>
      <c r="N51" s="100"/>
      <c r="O51" s="100"/>
      <c r="P51" s="104"/>
      <c r="Q51" s="100"/>
      <c r="R51" s="100"/>
      <c r="S51" s="100"/>
      <c r="T51" s="100"/>
      <c r="U51" s="100"/>
      <c r="V51" s="100"/>
      <c r="W51" s="100"/>
      <c r="X51" s="100"/>
      <c r="Y51" s="100"/>
      <c r="Z51" s="100"/>
      <c r="AA51" s="569"/>
      <c r="AB51" s="100"/>
      <c r="AC51" s="100"/>
      <c r="AD51" s="100"/>
      <c r="AE51" s="100"/>
      <c r="AF51" s="100"/>
      <c r="AG51" s="100"/>
      <c r="AH51" s="100"/>
      <c r="AI51" s="100"/>
      <c r="AJ51" s="100"/>
    </row>
    <row r="52" spans="1:36" x14ac:dyDescent="0.3">
      <c r="A52" s="99"/>
      <c r="B52" s="100"/>
      <c r="C52" s="101"/>
      <c r="D52" s="100"/>
      <c r="E52" s="100"/>
      <c r="F52" s="100"/>
      <c r="G52" s="100"/>
      <c r="H52" s="100"/>
      <c r="I52" s="99"/>
      <c r="J52" s="100"/>
      <c r="K52" s="100"/>
      <c r="L52" s="100"/>
      <c r="M52" s="100"/>
      <c r="N52" s="100"/>
      <c r="O52" s="100"/>
      <c r="P52" s="104"/>
      <c r="Q52" s="100"/>
      <c r="R52" s="100"/>
      <c r="S52" s="100"/>
      <c r="T52" s="100"/>
      <c r="U52" s="100"/>
      <c r="V52" s="100"/>
      <c r="W52" s="100"/>
      <c r="X52" s="100"/>
      <c r="Y52" s="100"/>
      <c r="Z52" s="100"/>
      <c r="AA52" s="569"/>
      <c r="AB52" s="100"/>
      <c r="AC52" s="100"/>
      <c r="AD52" s="100"/>
      <c r="AE52" s="100"/>
      <c r="AF52" s="100"/>
      <c r="AG52" s="100"/>
      <c r="AH52" s="100"/>
      <c r="AI52" s="100"/>
      <c r="AJ52" s="100"/>
    </row>
    <row r="53" spans="1:36" x14ac:dyDescent="0.3">
      <c r="A53" s="99"/>
      <c r="B53" s="100"/>
      <c r="C53" s="101"/>
      <c r="D53" s="100"/>
      <c r="E53" s="100"/>
      <c r="F53" s="100"/>
      <c r="G53" s="100"/>
      <c r="H53" s="100"/>
      <c r="I53" s="99"/>
      <c r="J53" s="100"/>
      <c r="K53" s="100"/>
      <c r="L53" s="100"/>
      <c r="M53" s="100"/>
      <c r="N53" s="100"/>
      <c r="O53" s="100"/>
      <c r="P53" s="104"/>
      <c r="Q53" s="100"/>
      <c r="R53" s="100"/>
      <c r="S53" s="100"/>
      <c r="T53" s="100"/>
      <c r="U53" s="100"/>
      <c r="V53" s="100"/>
      <c r="W53" s="100"/>
      <c r="X53" s="100"/>
      <c r="Y53" s="100"/>
      <c r="Z53" s="100"/>
      <c r="AA53" s="569"/>
      <c r="AB53" s="100"/>
      <c r="AC53" s="100"/>
      <c r="AD53" s="100"/>
      <c r="AE53" s="100"/>
      <c r="AF53" s="100"/>
      <c r="AG53" s="100"/>
      <c r="AH53" s="100"/>
      <c r="AI53" s="100"/>
      <c r="AJ53" s="100"/>
    </row>
    <row r="54" spans="1:36" x14ac:dyDescent="0.3">
      <c r="A54" s="99"/>
      <c r="B54" s="100"/>
      <c r="C54" s="101"/>
      <c r="D54" s="100"/>
      <c r="E54" s="100"/>
      <c r="F54" s="100"/>
      <c r="G54" s="100"/>
      <c r="H54" s="100"/>
      <c r="I54" s="99"/>
      <c r="J54" s="100"/>
      <c r="K54" s="100"/>
      <c r="L54" s="100"/>
      <c r="M54" s="100"/>
      <c r="N54" s="100"/>
      <c r="O54" s="100"/>
      <c r="P54" s="104"/>
      <c r="Q54" s="100"/>
      <c r="R54" s="100"/>
      <c r="S54" s="100"/>
      <c r="T54" s="100"/>
      <c r="U54" s="100"/>
      <c r="V54" s="100"/>
      <c r="W54" s="100"/>
      <c r="X54" s="100"/>
      <c r="Y54" s="100"/>
      <c r="Z54" s="100"/>
      <c r="AA54" s="569"/>
      <c r="AB54" s="100"/>
      <c r="AC54" s="100"/>
      <c r="AD54" s="100"/>
      <c r="AE54" s="100"/>
      <c r="AF54" s="100"/>
      <c r="AG54" s="100"/>
      <c r="AH54" s="100"/>
      <c r="AI54" s="100"/>
      <c r="AJ54" s="100"/>
    </row>
    <row r="55" spans="1:36" x14ac:dyDescent="0.3">
      <c r="A55" s="99"/>
      <c r="B55" s="100"/>
      <c r="C55" s="101"/>
      <c r="D55" s="100"/>
      <c r="E55" s="100"/>
      <c r="F55" s="100"/>
      <c r="G55" s="100"/>
      <c r="H55" s="100"/>
      <c r="I55" s="99"/>
      <c r="J55" s="100"/>
      <c r="K55" s="100"/>
      <c r="L55" s="100"/>
      <c r="M55" s="100"/>
      <c r="N55" s="100"/>
      <c r="O55" s="100"/>
      <c r="P55" s="104"/>
      <c r="Q55" s="100"/>
      <c r="R55" s="100"/>
      <c r="S55" s="100"/>
      <c r="T55" s="100"/>
      <c r="U55" s="100"/>
      <c r="V55" s="100"/>
      <c r="W55" s="100"/>
      <c r="X55" s="100"/>
      <c r="Y55" s="100"/>
      <c r="Z55" s="100"/>
      <c r="AA55" s="569"/>
      <c r="AB55" s="100"/>
      <c r="AC55" s="100"/>
      <c r="AD55" s="100"/>
      <c r="AE55" s="100"/>
      <c r="AF55" s="100"/>
      <c r="AG55" s="100"/>
      <c r="AH55" s="100"/>
      <c r="AI55" s="100"/>
      <c r="AJ55" s="100"/>
    </row>
    <row r="56" spans="1:36" x14ac:dyDescent="0.3">
      <c r="A56" s="99"/>
      <c r="B56" s="100"/>
      <c r="C56" s="101"/>
      <c r="D56" s="100"/>
      <c r="E56" s="100"/>
      <c r="F56" s="100"/>
      <c r="G56" s="100"/>
      <c r="H56" s="100"/>
      <c r="I56" s="99"/>
      <c r="J56" s="100"/>
      <c r="K56" s="100"/>
      <c r="L56" s="100"/>
      <c r="M56" s="100"/>
      <c r="N56" s="100"/>
      <c r="O56" s="100"/>
      <c r="P56" s="104"/>
      <c r="Q56" s="100"/>
      <c r="R56" s="100"/>
      <c r="S56" s="100"/>
      <c r="T56" s="100"/>
      <c r="U56" s="100"/>
      <c r="V56" s="100"/>
      <c r="W56" s="100"/>
      <c r="X56" s="100"/>
      <c r="Y56" s="100"/>
      <c r="Z56" s="100"/>
      <c r="AA56" s="569"/>
      <c r="AB56" s="100"/>
      <c r="AC56" s="100"/>
      <c r="AD56" s="100"/>
      <c r="AE56" s="100"/>
      <c r="AF56" s="100"/>
      <c r="AG56" s="100"/>
      <c r="AH56" s="100"/>
      <c r="AI56" s="100"/>
      <c r="AJ56" s="100"/>
    </row>
    <row r="57" spans="1:36" ht="288.75" customHeight="1" x14ac:dyDescent="0.3">
      <c r="A57" s="99"/>
      <c r="B57" s="100"/>
      <c r="C57" s="101"/>
      <c r="D57" s="100"/>
      <c r="E57" s="100"/>
      <c r="F57" s="100"/>
      <c r="G57" s="100"/>
      <c r="H57" s="100"/>
      <c r="I57" s="99"/>
      <c r="J57" s="100"/>
      <c r="K57" s="100"/>
      <c r="L57" s="100"/>
      <c r="M57" s="100"/>
      <c r="N57" s="100"/>
      <c r="O57" s="100"/>
      <c r="P57" s="104"/>
      <c r="Q57" s="100"/>
      <c r="R57" s="100"/>
      <c r="S57" s="100"/>
      <c r="T57" s="100"/>
      <c r="U57" s="100"/>
      <c r="V57" s="100"/>
      <c r="W57" s="100"/>
      <c r="X57" s="100"/>
      <c r="Y57" s="100"/>
      <c r="Z57" s="100"/>
      <c r="AA57" s="569"/>
      <c r="AB57" s="100"/>
      <c r="AC57" s="100"/>
      <c r="AD57" s="100"/>
      <c r="AE57" s="100"/>
      <c r="AF57" s="100"/>
      <c r="AG57" s="100"/>
      <c r="AH57" s="100"/>
      <c r="AI57" s="100"/>
      <c r="AJ57" s="100"/>
    </row>
    <row r="58" spans="1:36" x14ac:dyDescent="0.3">
      <c r="A58" s="99"/>
      <c r="B58" s="100"/>
      <c r="C58" s="101"/>
      <c r="D58" s="100"/>
      <c r="E58" s="100"/>
      <c r="F58" s="100"/>
      <c r="G58" s="100"/>
      <c r="H58" s="100"/>
      <c r="I58" s="99"/>
      <c r="J58" s="100"/>
      <c r="K58" s="100"/>
      <c r="L58" s="100"/>
      <c r="M58" s="100"/>
      <c r="N58" s="100"/>
      <c r="O58" s="100"/>
      <c r="P58" s="104"/>
      <c r="Q58" s="100"/>
      <c r="R58" s="100"/>
      <c r="S58" s="100"/>
      <c r="T58" s="100"/>
      <c r="U58" s="100"/>
      <c r="V58" s="100"/>
      <c r="W58" s="100"/>
      <c r="X58" s="100"/>
      <c r="Y58" s="100"/>
      <c r="Z58" s="100"/>
      <c r="AA58" s="569"/>
      <c r="AB58" s="100"/>
      <c r="AC58" s="100"/>
      <c r="AD58" s="100"/>
      <c r="AE58" s="100"/>
      <c r="AF58" s="100"/>
      <c r="AG58" s="100"/>
      <c r="AH58" s="100"/>
      <c r="AI58" s="100"/>
      <c r="AJ58" s="100"/>
    </row>
    <row r="59" spans="1:36" x14ac:dyDescent="0.3">
      <c r="A59" s="99"/>
      <c r="B59" s="100"/>
      <c r="C59" s="101"/>
      <c r="D59" s="100"/>
      <c r="E59" s="100"/>
      <c r="F59" s="100"/>
      <c r="G59" s="100"/>
      <c r="H59" s="100"/>
      <c r="I59" s="99"/>
      <c r="J59" s="100"/>
      <c r="K59" s="100"/>
      <c r="L59" s="100"/>
      <c r="M59" s="100"/>
      <c r="N59" s="100"/>
      <c r="O59" s="100"/>
      <c r="P59" s="104"/>
      <c r="Q59" s="100"/>
      <c r="R59" s="100"/>
      <c r="S59" s="100"/>
      <c r="T59" s="100"/>
      <c r="U59" s="100"/>
      <c r="V59" s="100"/>
      <c r="W59" s="100"/>
      <c r="X59" s="100"/>
      <c r="Y59" s="100"/>
      <c r="Z59" s="100"/>
      <c r="AA59" s="569"/>
      <c r="AB59" s="100"/>
      <c r="AC59" s="100"/>
      <c r="AD59" s="100"/>
      <c r="AE59" s="100"/>
      <c r="AF59" s="100"/>
      <c r="AG59" s="100"/>
      <c r="AH59" s="100"/>
      <c r="AI59" s="100"/>
      <c r="AJ59" s="100"/>
    </row>
    <row r="60" spans="1:36" x14ac:dyDescent="0.3">
      <c r="A60" s="99"/>
      <c r="B60" s="100"/>
      <c r="C60" s="101"/>
      <c r="D60" s="100"/>
      <c r="E60" s="100"/>
      <c r="F60" s="100"/>
      <c r="G60" s="100"/>
      <c r="H60" s="100"/>
      <c r="I60" s="99"/>
      <c r="J60" s="100"/>
      <c r="K60" s="100"/>
      <c r="L60" s="100"/>
      <c r="M60" s="100"/>
      <c r="N60" s="100"/>
      <c r="O60" s="100"/>
      <c r="P60" s="104"/>
      <c r="Q60" s="100"/>
      <c r="R60" s="100"/>
      <c r="S60" s="100"/>
      <c r="T60" s="100"/>
      <c r="U60" s="100"/>
      <c r="V60" s="100"/>
      <c r="W60" s="100"/>
      <c r="X60" s="100"/>
      <c r="Y60" s="100"/>
      <c r="Z60" s="100"/>
      <c r="AA60" s="569"/>
      <c r="AB60" s="100"/>
      <c r="AC60" s="100"/>
      <c r="AD60" s="100"/>
      <c r="AE60" s="100"/>
      <c r="AF60" s="100"/>
      <c r="AG60" s="100"/>
      <c r="AH60" s="100"/>
      <c r="AI60" s="100"/>
      <c r="AJ60" s="100"/>
    </row>
    <row r="61" spans="1:36" x14ac:dyDescent="0.3">
      <c r="A61" s="99"/>
      <c r="B61" s="100"/>
      <c r="C61" s="101"/>
      <c r="D61" s="100"/>
      <c r="E61" s="100"/>
      <c r="F61" s="100"/>
      <c r="G61" s="100"/>
      <c r="H61" s="100"/>
      <c r="I61" s="99"/>
      <c r="J61" s="100"/>
      <c r="K61" s="100"/>
      <c r="L61" s="100"/>
      <c r="M61" s="100"/>
      <c r="N61" s="100"/>
      <c r="O61" s="100"/>
      <c r="P61" s="104"/>
      <c r="Q61" s="100"/>
      <c r="R61" s="100"/>
      <c r="S61" s="100"/>
      <c r="T61" s="100"/>
      <c r="U61" s="100"/>
      <c r="V61" s="100"/>
      <c r="W61" s="100"/>
      <c r="X61" s="100"/>
      <c r="Y61" s="100"/>
      <c r="Z61" s="100"/>
      <c r="AA61" s="569"/>
      <c r="AB61" s="100"/>
      <c r="AC61" s="100"/>
      <c r="AD61" s="100"/>
      <c r="AE61" s="100"/>
      <c r="AF61" s="100"/>
      <c r="AG61" s="100"/>
      <c r="AH61" s="100"/>
      <c r="AI61" s="100"/>
      <c r="AJ61" s="100"/>
    </row>
    <row r="62" spans="1:36" x14ac:dyDescent="0.3">
      <c r="A62" s="99"/>
      <c r="B62" s="100"/>
      <c r="C62" s="101"/>
      <c r="D62" s="100"/>
      <c r="E62" s="100"/>
      <c r="F62" s="100"/>
      <c r="G62" s="100"/>
      <c r="H62" s="100"/>
      <c r="I62" s="99"/>
      <c r="J62" s="100"/>
      <c r="K62" s="100"/>
      <c r="L62" s="100"/>
      <c r="M62" s="100"/>
      <c r="N62" s="100"/>
      <c r="O62" s="100"/>
      <c r="P62" s="104"/>
      <c r="Q62" s="100"/>
      <c r="R62" s="100"/>
      <c r="S62" s="100"/>
      <c r="T62" s="100"/>
      <c r="U62" s="100"/>
      <c r="V62" s="100"/>
      <c r="W62" s="100"/>
      <c r="X62" s="100"/>
      <c r="Y62" s="100"/>
      <c r="Z62" s="100"/>
      <c r="AA62" s="569"/>
      <c r="AB62" s="100"/>
      <c r="AC62" s="100"/>
      <c r="AD62" s="100"/>
      <c r="AE62" s="100"/>
      <c r="AF62" s="100"/>
      <c r="AG62" s="100"/>
      <c r="AH62" s="100"/>
      <c r="AI62" s="100"/>
      <c r="AJ62" s="100"/>
    </row>
    <row r="63" spans="1:36" x14ac:dyDescent="0.3">
      <c r="A63" s="99"/>
      <c r="B63" s="100"/>
      <c r="C63" s="101"/>
      <c r="D63" s="100"/>
      <c r="E63" s="100"/>
      <c r="F63" s="100"/>
      <c r="G63" s="100"/>
      <c r="H63" s="100"/>
      <c r="I63" s="99"/>
      <c r="J63" s="100"/>
      <c r="K63" s="100"/>
      <c r="L63" s="100"/>
      <c r="M63" s="100"/>
      <c r="N63" s="100"/>
      <c r="O63" s="100"/>
      <c r="P63" s="104"/>
      <c r="Q63" s="100"/>
      <c r="R63" s="100"/>
      <c r="S63" s="100"/>
      <c r="T63" s="100"/>
      <c r="U63" s="100"/>
      <c r="V63" s="100"/>
      <c r="W63" s="100"/>
      <c r="X63" s="100"/>
      <c r="Y63" s="100"/>
      <c r="Z63" s="100"/>
      <c r="AA63" s="569"/>
      <c r="AB63" s="100"/>
      <c r="AC63" s="100"/>
      <c r="AD63" s="100"/>
      <c r="AE63" s="100"/>
      <c r="AF63" s="100"/>
      <c r="AG63" s="100"/>
      <c r="AH63" s="100"/>
      <c r="AI63" s="100"/>
      <c r="AJ63" s="100"/>
    </row>
    <row r="64" spans="1:36" x14ac:dyDescent="0.3">
      <c r="A64" s="99"/>
      <c r="B64" s="100"/>
      <c r="C64" s="101"/>
      <c r="D64" s="100"/>
      <c r="E64" s="100"/>
      <c r="F64" s="100"/>
      <c r="G64" s="100"/>
      <c r="H64" s="100"/>
      <c r="I64" s="99"/>
      <c r="J64" s="100"/>
      <c r="K64" s="100"/>
      <c r="L64" s="100"/>
      <c r="M64" s="100"/>
      <c r="N64" s="100"/>
      <c r="O64" s="100"/>
      <c r="P64" s="104"/>
      <c r="Q64" s="100"/>
      <c r="R64" s="100"/>
      <c r="S64" s="100"/>
      <c r="T64" s="100"/>
      <c r="U64" s="100"/>
      <c r="V64" s="100"/>
      <c r="W64" s="100"/>
      <c r="X64" s="100"/>
      <c r="Y64" s="100"/>
      <c r="Z64" s="100"/>
      <c r="AA64" s="569"/>
      <c r="AB64" s="100"/>
      <c r="AC64" s="100"/>
      <c r="AD64" s="100"/>
      <c r="AE64" s="100"/>
      <c r="AF64" s="100"/>
      <c r="AG64" s="100"/>
      <c r="AH64" s="100"/>
      <c r="AI64" s="100"/>
      <c r="AJ64" s="100"/>
    </row>
    <row r="65" spans="1:36" x14ac:dyDescent="0.3">
      <c r="A65" s="99"/>
      <c r="B65" s="100"/>
      <c r="C65" s="101"/>
      <c r="D65" s="100"/>
      <c r="E65" s="100"/>
      <c r="F65" s="100"/>
      <c r="G65" s="100"/>
      <c r="H65" s="100"/>
      <c r="I65" s="99"/>
      <c r="J65" s="100"/>
      <c r="K65" s="100"/>
      <c r="L65" s="100"/>
      <c r="M65" s="100"/>
      <c r="N65" s="100"/>
      <c r="O65" s="100"/>
      <c r="P65" s="104"/>
      <c r="Q65" s="100"/>
      <c r="R65" s="100"/>
      <c r="S65" s="100"/>
      <c r="T65" s="100"/>
      <c r="U65" s="100"/>
      <c r="V65" s="100"/>
      <c r="W65" s="100"/>
      <c r="X65" s="100"/>
      <c r="Y65" s="100"/>
      <c r="Z65" s="100"/>
      <c r="AA65" s="569"/>
      <c r="AB65" s="100"/>
      <c r="AC65" s="100"/>
      <c r="AD65" s="100"/>
      <c r="AE65" s="100"/>
      <c r="AF65" s="100"/>
      <c r="AG65" s="100"/>
      <c r="AH65" s="100"/>
      <c r="AI65" s="100"/>
      <c r="AJ65" s="100"/>
    </row>
    <row r="66" spans="1:36" x14ac:dyDescent="0.3">
      <c r="A66" s="99"/>
      <c r="B66" s="100"/>
      <c r="C66" s="101"/>
      <c r="D66" s="100"/>
      <c r="E66" s="100"/>
      <c r="F66" s="100"/>
      <c r="G66" s="100"/>
      <c r="H66" s="100"/>
      <c r="I66" s="99"/>
      <c r="J66" s="100"/>
      <c r="K66" s="100"/>
      <c r="L66" s="100"/>
      <c r="M66" s="100"/>
      <c r="N66" s="100"/>
      <c r="O66" s="100"/>
      <c r="P66" s="104"/>
      <c r="Q66" s="100"/>
      <c r="R66" s="100"/>
      <c r="S66" s="100"/>
      <c r="T66" s="100"/>
      <c r="U66" s="100"/>
      <c r="V66" s="100"/>
      <c r="W66" s="100"/>
      <c r="X66" s="100"/>
      <c r="Y66" s="100"/>
      <c r="Z66" s="100"/>
      <c r="AA66" s="569"/>
      <c r="AB66" s="100"/>
      <c r="AC66" s="100"/>
      <c r="AD66" s="100"/>
      <c r="AE66" s="100"/>
      <c r="AF66" s="100"/>
      <c r="AG66" s="100"/>
      <c r="AH66" s="100"/>
      <c r="AI66" s="100"/>
      <c r="AJ66" s="100"/>
    </row>
    <row r="67" spans="1:36" x14ac:dyDescent="0.3">
      <c r="A67" s="99"/>
      <c r="B67" s="100"/>
      <c r="C67" s="101"/>
      <c r="D67" s="100"/>
      <c r="E67" s="100"/>
      <c r="F67" s="100"/>
      <c r="G67" s="100"/>
      <c r="H67" s="100"/>
      <c r="I67" s="99"/>
      <c r="J67" s="100"/>
      <c r="K67" s="100"/>
      <c r="L67" s="100"/>
      <c r="M67" s="100"/>
      <c r="N67" s="100"/>
      <c r="O67" s="100"/>
      <c r="P67" s="104"/>
      <c r="Q67" s="100"/>
      <c r="R67" s="100"/>
      <c r="S67" s="100"/>
      <c r="T67" s="100"/>
      <c r="U67" s="100"/>
      <c r="V67" s="100"/>
      <c r="W67" s="100"/>
      <c r="X67" s="100"/>
      <c r="Y67" s="100"/>
      <c r="Z67" s="100"/>
      <c r="AA67" s="569"/>
      <c r="AB67" s="100"/>
      <c r="AC67" s="100"/>
      <c r="AD67" s="100"/>
      <c r="AE67" s="100"/>
      <c r="AF67" s="100"/>
      <c r="AG67" s="100"/>
      <c r="AH67" s="100"/>
      <c r="AI67" s="100"/>
      <c r="AJ67" s="100"/>
    </row>
    <row r="68" spans="1:36" x14ac:dyDescent="0.3">
      <c r="A68" s="99"/>
      <c r="B68" s="100"/>
      <c r="C68" s="101"/>
      <c r="D68" s="100"/>
      <c r="E68" s="100"/>
      <c r="F68" s="100"/>
      <c r="G68" s="100"/>
      <c r="H68" s="100"/>
      <c r="I68" s="99"/>
      <c r="J68" s="100"/>
      <c r="K68" s="100"/>
      <c r="L68" s="100"/>
      <c r="M68" s="100"/>
      <c r="N68" s="100"/>
      <c r="O68" s="100"/>
      <c r="P68" s="104"/>
      <c r="Q68" s="100"/>
      <c r="R68" s="100"/>
      <c r="S68" s="100"/>
      <c r="T68" s="100"/>
      <c r="U68" s="100"/>
      <c r="V68" s="100"/>
      <c r="W68" s="100"/>
      <c r="X68" s="100"/>
      <c r="Y68" s="100"/>
      <c r="Z68" s="100"/>
      <c r="AA68" s="569"/>
      <c r="AB68" s="100"/>
      <c r="AC68" s="100"/>
      <c r="AD68" s="100"/>
      <c r="AE68" s="100"/>
      <c r="AF68" s="100"/>
      <c r="AG68" s="100"/>
      <c r="AH68" s="100"/>
      <c r="AI68" s="100"/>
      <c r="AJ68" s="100"/>
    </row>
    <row r="69" spans="1:36" x14ac:dyDescent="0.3">
      <c r="A69" s="99"/>
      <c r="B69" s="100"/>
      <c r="C69" s="101"/>
      <c r="D69" s="100"/>
      <c r="E69" s="100"/>
      <c r="F69" s="100"/>
      <c r="G69" s="100"/>
      <c r="H69" s="100"/>
      <c r="I69" s="99"/>
      <c r="J69" s="100"/>
      <c r="K69" s="100"/>
      <c r="L69" s="100"/>
      <c r="M69" s="100"/>
      <c r="N69" s="100"/>
      <c r="O69" s="100"/>
      <c r="P69" s="104"/>
      <c r="Q69" s="100"/>
      <c r="R69" s="100"/>
      <c r="S69" s="100"/>
      <c r="T69" s="100"/>
      <c r="U69" s="100"/>
      <c r="V69" s="100"/>
      <c r="W69" s="100"/>
      <c r="X69" s="100"/>
      <c r="Y69" s="100"/>
      <c r="Z69" s="100"/>
      <c r="AA69" s="569"/>
      <c r="AB69" s="100"/>
      <c r="AC69" s="100"/>
      <c r="AD69" s="100"/>
      <c r="AE69" s="100"/>
      <c r="AF69" s="100"/>
      <c r="AG69" s="100"/>
      <c r="AH69" s="100"/>
      <c r="AI69" s="100"/>
      <c r="AJ69" s="100"/>
    </row>
    <row r="70" spans="1:36" x14ac:dyDescent="0.3">
      <c r="A70" s="99"/>
      <c r="B70" s="100"/>
      <c r="C70" s="101"/>
      <c r="D70" s="100"/>
      <c r="E70" s="100"/>
      <c r="F70" s="100"/>
      <c r="G70" s="100"/>
      <c r="H70" s="100"/>
      <c r="I70" s="99"/>
      <c r="J70" s="100"/>
      <c r="K70" s="100"/>
      <c r="L70" s="100"/>
      <c r="M70" s="100"/>
      <c r="N70" s="100"/>
      <c r="O70" s="100"/>
      <c r="P70" s="104"/>
      <c r="Q70" s="100"/>
      <c r="R70" s="100"/>
      <c r="S70" s="100"/>
      <c r="T70" s="100"/>
      <c r="U70" s="100"/>
      <c r="V70" s="100"/>
      <c r="W70" s="100"/>
      <c r="X70" s="100"/>
      <c r="Y70" s="100"/>
      <c r="Z70" s="100"/>
      <c r="AA70" s="569"/>
      <c r="AB70" s="100"/>
      <c r="AC70" s="100"/>
      <c r="AD70" s="100"/>
      <c r="AE70" s="100"/>
      <c r="AF70" s="100"/>
      <c r="AG70" s="100"/>
      <c r="AH70" s="100"/>
      <c r="AI70" s="100"/>
      <c r="AJ70" s="100"/>
    </row>
    <row r="71" spans="1:36" x14ac:dyDescent="0.3">
      <c r="A71" s="99"/>
      <c r="B71" s="100"/>
      <c r="C71" s="101"/>
      <c r="D71" s="100"/>
      <c r="E71" s="100"/>
      <c r="F71" s="100"/>
      <c r="G71" s="100"/>
      <c r="H71" s="100"/>
      <c r="I71" s="99"/>
      <c r="J71" s="100"/>
      <c r="K71" s="100"/>
      <c r="L71" s="100"/>
      <c r="M71" s="100"/>
      <c r="N71" s="100"/>
      <c r="O71" s="100"/>
      <c r="P71" s="104"/>
      <c r="Q71" s="100"/>
      <c r="R71" s="100"/>
      <c r="S71" s="100"/>
      <c r="T71" s="100"/>
      <c r="U71" s="100"/>
      <c r="V71" s="100"/>
      <c r="W71" s="100"/>
      <c r="X71" s="100"/>
      <c r="Y71" s="100"/>
      <c r="Z71" s="100"/>
      <c r="AA71" s="569"/>
      <c r="AB71" s="100"/>
      <c r="AC71" s="100"/>
      <c r="AD71" s="100"/>
      <c r="AE71" s="100"/>
      <c r="AF71" s="100"/>
      <c r="AG71" s="100"/>
      <c r="AH71" s="100"/>
      <c r="AI71" s="100"/>
      <c r="AJ71" s="100"/>
    </row>
    <row r="72" spans="1:36" x14ac:dyDescent="0.3">
      <c r="A72" s="99"/>
      <c r="B72" s="100"/>
      <c r="C72" s="101"/>
      <c r="D72" s="100"/>
      <c r="E72" s="100"/>
      <c r="F72" s="100"/>
      <c r="G72" s="100"/>
      <c r="H72" s="100"/>
      <c r="I72" s="99"/>
      <c r="J72" s="100"/>
      <c r="K72" s="100"/>
      <c r="L72" s="100"/>
      <c r="M72" s="100"/>
      <c r="N72" s="100"/>
      <c r="O72" s="100"/>
      <c r="P72" s="104"/>
      <c r="Q72" s="100"/>
      <c r="R72" s="100"/>
      <c r="S72" s="100"/>
      <c r="T72" s="100"/>
      <c r="U72" s="100"/>
      <c r="V72" s="100"/>
      <c r="W72" s="100"/>
      <c r="X72" s="100"/>
      <c r="Y72" s="100"/>
      <c r="Z72" s="100"/>
      <c r="AA72" s="569"/>
      <c r="AB72" s="100"/>
      <c r="AC72" s="100"/>
      <c r="AD72" s="100"/>
      <c r="AE72" s="100"/>
      <c r="AF72" s="100"/>
      <c r="AG72" s="100"/>
      <c r="AH72" s="100"/>
      <c r="AI72" s="100"/>
      <c r="AJ72" s="100"/>
    </row>
    <row r="73" spans="1:36" x14ac:dyDescent="0.3">
      <c r="A73" s="99"/>
      <c r="B73" s="100"/>
      <c r="C73" s="101"/>
      <c r="D73" s="100"/>
      <c r="E73" s="100"/>
      <c r="F73" s="100"/>
      <c r="G73" s="100"/>
      <c r="H73" s="100"/>
      <c r="I73" s="99"/>
      <c r="J73" s="100"/>
      <c r="K73" s="100"/>
      <c r="L73" s="100"/>
      <c r="M73" s="100"/>
      <c r="N73" s="100"/>
      <c r="O73" s="100"/>
      <c r="P73" s="104"/>
      <c r="Q73" s="100"/>
      <c r="R73" s="100"/>
      <c r="S73" s="100"/>
      <c r="T73" s="100"/>
      <c r="U73" s="100"/>
      <c r="V73" s="100"/>
      <c r="W73" s="100"/>
      <c r="X73" s="100"/>
      <c r="Y73" s="100"/>
      <c r="Z73" s="100"/>
      <c r="AA73" s="569"/>
      <c r="AB73" s="100"/>
      <c r="AC73" s="100"/>
      <c r="AD73" s="100"/>
      <c r="AE73" s="100"/>
      <c r="AF73" s="100"/>
      <c r="AG73" s="100"/>
      <c r="AH73" s="100"/>
      <c r="AI73" s="100"/>
      <c r="AJ73" s="100"/>
    </row>
    <row r="74" spans="1:36" x14ac:dyDescent="0.3">
      <c r="A74" s="99"/>
      <c r="B74" s="100"/>
      <c r="C74" s="101"/>
      <c r="D74" s="100"/>
      <c r="E74" s="100"/>
      <c r="F74" s="100"/>
      <c r="G74" s="100"/>
      <c r="H74" s="100"/>
      <c r="I74" s="99"/>
      <c r="J74" s="100"/>
      <c r="K74" s="100"/>
      <c r="L74" s="100"/>
      <c r="M74" s="100"/>
      <c r="N74" s="100"/>
      <c r="O74" s="100"/>
      <c r="P74" s="104"/>
      <c r="Q74" s="100"/>
      <c r="R74" s="100"/>
      <c r="S74" s="100"/>
      <c r="T74" s="100"/>
      <c r="U74" s="100"/>
      <c r="V74" s="100"/>
      <c r="W74" s="100"/>
      <c r="X74" s="100"/>
      <c r="Y74" s="100"/>
      <c r="Z74" s="100"/>
      <c r="AA74" s="569"/>
      <c r="AB74" s="100"/>
      <c r="AC74" s="100"/>
      <c r="AD74" s="100"/>
      <c r="AE74" s="100"/>
      <c r="AF74" s="100"/>
      <c r="AG74" s="100"/>
      <c r="AH74" s="100"/>
      <c r="AI74" s="100"/>
      <c r="AJ74" s="100"/>
    </row>
    <row r="75" spans="1:36" x14ac:dyDescent="0.3">
      <c r="A75" s="99"/>
      <c r="B75" s="100"/>
      <c r="C75" s="101"/>
      <c r="D75" s="100"/>
      <c r="E75" s="100"/>
      <c r="F75" s="100"/>
      <c r="G75" s="100"/>
      <c r="H75" s="100"/>
      <c r="I75" s="99"/>
      <c r="J75" s="100"/>
      <c r="K75" s="100"/>
      <c r="L75" s="100"/>
      <c r="M75" s="100"/>
      <c r="N75" s="100"/>
      <c r="O75" s="100"/>
      <c r="P75" s="104"/>
      <c r="Q75" s="100"/>
      <c r="R75" s="100"/>
      <c r="S75" s="100"/>
      <c r="T75" s="100"/>
      <c r="U75" s="100"/>
      <c r="V75" s="100"/>
      <c r="W75" s="100"/>
      <c r="X75" s="100"/>
      <c r="Y75" s="100"/>
      <c r="Z75" s="100"/>
      <c r="AA75" s="569"/>
      <c r="AB75" s="100"/>
      <c r="AC75" s="100"/>
      <c r="AD75" s="100"/>
      <c r="AE75" s="100"/>
      <c r="AF75" s="100"/>
      <c r="AG75" s="100"/>
      <c r="AH75" s="100"/>
      <c r="AI75" s="100"/>
      <c r="AJ75" s="100"/>
    </row>
    <row r="76" spans="1:36" x14ac:dyDescent="0.3">
      <c r="A76" s="99"/>
      <c r="B76" s="100"/>
      <c r="C76" s="101"/>
      <c r="D76" s="100"/>
      <c r="E76" s="100"/>
      <c r="F76" s="100"/>
      <c r="G76" s="100"/>
      <c r="H76" s="100"/>
      <c r="I76" s="99"/>
      <c r="J76" s="100"/>
      <c r="K76" s="100"/>
      <c r="L76" s="100"/>
      <c r="M76" s="100"/>
      <c r="N76" s="100"/>
      <c r="O76" s="100"/>
      <c r="P76" s="104"/>
      <c r="Q76" s="100"/>
      <c r="R76" s="100"/>
      <c r="S76" s="100"/>
      <c r="T76" s="100"/>
      <c r="U76" s="100"/>
      <c r="V76" s="100"/>
      <c r="W76" s="100"/>
      <c r="X76" s="100"/>
      <c r="Y76" s="100"/>
      <c r="Z76" s="100"/>
      <c r="AA76" s="569"/>
      <c r="AB76" s="100"/>
      <c r="AC76" s="100"/>
      <c r="AD76" s="100"/>
      <c r="AE76" s="100"/>
      <c r="AF76" s="100"/>
      <c r="AG76" s="100"/>
      <c r="AH76" s="100"/>
      <c r="AI76" s="100"/>
      <c r="AJ76" s="100"/>
    </row>
    <row r="77" spans="1:36" x14ac:dyDescent="0.3">
      <c r="A77" s="99"/>
      <c r="B77" s="100"/>
      <c r="C77" s="101"/>
      <c r="D77" s="100"/>
      <c r="E77" s="100"/>
      <c r="F77" s="100"/>
      <c r="G77" s="100"/>
      <c r="H77" s="100"/>
      <c r="I77" s="99"/>
      <c r="J77" s="100"/>
      <c r="K77" s="100"/>
      <c r="L77" s="100"/>
      <c r="M77" s="100"/>
      <c r="N77" s="100"/>
      <c r="O77" s="100"/>
      <c r="P77" s="104"/>
      <c r="Q77" s="100"/>
      <c r="R77" s="100"/>
      <c r="S77" s="100"/>
      <c r="T77" s="100"/>
      <c r="U77" s="100"/>
      <c r="V77" s="100"/>
      <c r="W77" s="100"/>
      <c r="X77" s="100"/>
      <c r="Y77" s="100"/>
      <c r="Z77" s="100"/>
      <c r="AA77" s="569"/>
      <c r="AB77" s="100"/>
      <c r="AC77" s="100"/>
      <c r="AD77" s="100"/>
      <c r="AE77" s="100"/>
      <c r="AF77" s="100"/>
      <c r="AG77" s="100"/>
      <c r="AH77" s="100"/>
      <c r="AI77" s="100"/>
      <c r="AJ77" s="100"/>
    </row>
    <row r="78" spans="1:36" x14ac:dyDescent="0.3">
      <c r="A78" s="99"/>
      <c r="B78" s="100"/>
      <c r="C78" s="101"/>
      <c r="D78" s="100"/>
      <c r="E78" s="100"/>
      <c r="F78" s="100"/>
      <c r="G78" s="100"/>
      <c r="H78" s="100"/>
      <c r="I78" s="99"/>
      <c r="J78" s="100"/>
      <c r="K78" s="100"/>
      <c r="L78" s="100"/>
      <c r="M78" s="100"/>
      <c r="N78" s="100"/>
      <c r="O78" s="100"/>
      <c r="P78" s="104"/>
      <c r="Q78" s="100"/>
      <c r="R78" s="100"/>
      <c r="S78" s="100"/>
      <c r="T78" s="100"/>
      <c r="U78" s="100"/>
      <c r="V78" s="100"/>
      <c r="W78" s="100"/>
      <c r="X78" s="100"/>
      <c r="Y78" s="100"/>
      <c r="Z78" s="100"/>
      <c r="AA78" s="569"/>
      <c r="AB78" s="100"/>
      <c r="AC78" s="100"/>
      <c r="AD78" s="100"/>
      <c r="AE78" s="100"/>
      <c r="AF78" s="100"/>
      <c r="AG78" s="100"/>
      <c r="AH78" s="100"/>
      <c r="AI78" s="100"/>
      <c r="AJ78" s="100"/>
    </row>
    <row r="79" spans="1:36" x14ac:dyDescent="0.3">
      <c r="A79" s="99"/>
      <c r="B79" s="100"/>
      <c r="C79" s="101"/>
      <c r="D79" s="100"/>
      <c r="E79" s="100"/>
      <c r="F79" s="100"/>
      <c r="G79" s="100"/>
      <c r="H79" s="100"/>
      <c r="I79" s="99"/>
      <c r="J79" s="100"/>
      <c r="K79" s="100"/>
      <c r="L79" s="100"/>
      <c r="M79" s="100"/>
      <c r="N79" s="100"/>
      <c r="O79" s="100"/>
      <c r="P79" s="104"/>
      <c r="Q79" s="100"/>
      <c r="R79" s="100"/>
      <c r="S79" s="100"/>
      <c r="T79" s="100"/>
      <c r="U79" s="100"/>
      <c r="V79" s="100"/>
      <c r="W79" s="100"/>
      <c r="X79" s="100"/>
      <c r="Y79" s="100"/>
      <c r="Z79" s="100"/>
      <c r="AA79" s="569"/>
      <c r="AB79" s="100"/>
      <c r="AC79" s="100"/>
      <c r="AD79" s="100"/>
      <c r="AE79" s="100"/>
      <c r="AF79" s="100"/>
      <c r="AG79" s="100"/>
      <c r="AH79" s="100"/>
      <c r="AI79" s="100"/>
      <c r="AJ79" s="100"/>
    </row>
    <row r="80" spans="1:36" x14ac:dyDescent="0.3">
      <c r="A80" s="99"/>
      <c r="B80" s="100"/>
      <c r="C80" s="101"/>
      <c r="D80" s="100"/>
      <c r="E80" s="100"/>
      <c r="F80" s="100"/>
      <c r="G80" s="100"/>
      <c r="H80" s="100"/>
      <c r="I80" s="99"/>
      <c r="J80" s="100"/>
      <c r="K80" s="100"/>
      <c r="L80" s="100"/>
      <c r="M80" s="100"/>
      <c r="N80" s="100"/>
      <c r="O80" s="100"/>
      <c r="P80" s="104"/>
      <c r="Q80" s="100"/>
      <c r="R80" s="100"/>
      <c r="S80" s="100"/>
      <c r="T80" s="100"/>
      <c r="U80" s="100"/>
      <c r="V80" s="100"/>
      <c r="W80" s="100"/>
      <c r="X80" s="100"/>
      <c r="Y80" s="100"/>
      <c r="Z80" s="100"/>
      <c r="AA80" s="569"/>
      <c r="AB80" s="100"/>
      <c r="AC80" s="100"/>
      <c r="AD80" s="100"/>
      <c r="AE80" s="100"/>
      <c r="AF80" s="100"/>
      <c r="AG80" s="100"/>
      <c r="AH80" s="100"/>
      <c r="AI80" s="100"/>
      <c r="AJ80" s="100"/>
    </row>
    <row r="81" spans="1:36" x14ac:dyDescent="0.3">
      <c r="A81" s="99"/>
      <c r="B81" s="100"/>
      <c r="C81" s="101"/>
      <c r="D81" s="100"/>
      <c r="E81" s="100"/>
      <c r="F81" s="100"/>
      <c r="G81" s="100"/>
      <c r="H81" s="100"/>
      <c r="I81" s="99"/>
      <c r="J81" s="100"/>
      <c r="K81" s="100"/>
      <c r="L81" s="100"/>
      <c r="M81" s="100"/>
      <c r="N81" s="100"/>
      <c r="O81" s="100"/>
      <c r="P81" s="104"/>
      <c r="Q81" s="100"/>
      <c r="R81" s="100"/>
      <c r="S81" s="100"/>
      <c r="T81" s="100"/>
      <c r="U81" s="100"/>
      <c r="V81" s="100"/>
      <c r="W81" s="100"/>
      <c r="X81" s="100"/>
      <c r="Y81" s="100"/>
      <c r="Z81" s="100"/>
      <c r="AA81" s="569"/>
      <c r="AB81" s="100"/>
      <c r="AC81" s="100"/>
      <c r="AD81" s="100"/>
      <c r="AE81" s="100"/>
      <c r="AF81" s="100"/>
      <c r="AG81" s="100"/>
      <c r="AH81" s="100"/>
      <c r="AI81" s="100"/>
      <c r="AJ81" s="100"/>
    </row>
    <row r="82" spans="1:36" x14ac:dyDescent="0.3">
      <c r="A82" s="99"/>
      <c r="B82" s="100"/>
      <c r="C82" s="101"/>
      <c r="D82" s="100"/>
      <c r="E82" s="100"/>
      <c r="F82" s="100"/>
      <c r="G82" s="100"/>
      <c r="H82" s="100"/>
      <c r="I82" s="99"/>
      <c r="J82" s="100"/>
      <c r="K82" s="100"/>
      <c r="L82" s="100"/>
      <c r="M82" s="100"/>
      <c r="N82" s="100"/>
      <c r="O82" s="100"/>
      <c r="P82" s="104"/>
      <c r="Q82" s="100"/>
      <c r="R82" s="100"/>
      <c r="S82" s="100"/>
      <c r="T82" s="100"/>
      <c r="U82" s="100"/>
      <c r="V82" s="100"/>
      <c r="W82" s="100"/>
      <c r="X82" s="100"/>
      <c r="Y82" s="100"/>
      <c r="Z82" s="100"/>
      <c r="AA82" s="569"/>
      <c r="AB82" s="100"/>
      <c r="AC82" s="100"/>
      <c r="AD82" s="100"/>
      <c r="AE82" s="100"/>
      <c r="AF82" s="100"/>
      <c r="AG82" s="100"/>
      <c r="AH82" s="100"/>
      <c r="AI82" s="100"/>
      <c r="AJ82" s="100"/>
    </row>
    <row r="83" spans="1:36" x14ac:dyDescent="0.3">
      <c r="A83" s="99"/>
      <c r="B83" s="100"/>
      <c r="C83" s="101"/>
      <c r="D83" s="100"/>
      <c r="E83" s="100"/>
      <c r="F83" s="100"/>
      <c r="G83" s="100"/>
      <c r="H83" s="100"/>
      <c r="I83" s="99"/>
      <c r="J83" s="100"/>
      <c r="K83" s="100"/>
      <c r="L83" s="100"/>
      <c r="M83" s="100"/>
      <c r="N83" s="100"/>
      <c r="O83" s="100"/>
      <c r="P83" s="104"/>
      <c r="Q83" s="100"/>
      <c r="R83" s="100"/>
      <c r="S83" s="100"/>
      <c r="T83" s="100"/>
      <c r="U83" s="100"/>
      <c r="V83" s="100"/>
      <c r="W83" s="100"/>
      <c r="X83" s="100"/>
      <c r="Y83" s="100"/>
      <c r="Z83" s="100"/>
      <c r="AA83" s="569"/>
      <c r="AB83" s="100"/>
      <c r="AC83" s="100"/>
      <c r="AD83" s="100"/>
      <c r="AE83" s="100"/>
      <c r="AF83" s="100"/>
      <c r="AG83" s="100"/>
      <c r="AH83" s="100"/>
      <c r="AI83" s="100"/>
      <c r="AJ83" s="100"/>
    </row>
    <row r="84" spans="1:36" x14ac:dyDescent="0.3">
      <c r="A84" s="99"/>
      <c r="B84" s="100"/>
      <c r="C84" s="101"/>
      <c r="D84" s="100"/>
      <c r="E84" s="100"/>
      <c r="F84" s="100"/>
      <c r="G84" s="100"/>
      <c r="H84" s="100"/>
      <c r="I84" s="99"/>
      <c r="J84" s="100"/>
      <c r="K84" s="100"/>
      <c r="L84" s="100"/>
      <c r="M84" s="100"/>
      <c r="N84" s="100"/>
      <c r="O84" s="100"/>
      <c r="P84" s="104"/>
      <c r="Q84" s="100"/>
      <c r="R84" s="100"/>
      <c r="S84" s="100"/>
      <c r="T84" s="100"/>
      <c r="U84" s="100"/>
      <c r="V84" s="100"/>
      <c r="W84" s="100"/>
      <c r="X84" s="100"/>
      <c r="Y84" s="100"/>
      <c r="Z84" s="100"/>
      <c r="AA84" s="569"/>
      <c r="AB84" s="100"/>
      <c r="AC84" s="100"/>
      <c r="AD84" s="100"/>
      <c r="AE84" s="100"/>
      <c r="AF84" s="100"/>
      <c r="AG84" s="100"/>
      <c r="AH84" s="100"/>
      <c r="AI84" s="100"/>
      <c r="AJ84" s="100"/>
    </row>
    <row r="85" spans="1:36" x14ac:dyDescent="0.3">
      <c r="A85" s="99"/>
      <c r="B85" s="100"/>
      <c r="C85" s="101"/>
      <c r="D85" s="100"/>
      <c r="E85" s="100"/>
      <c r="F85" s="100"/>
      <c r="G85" s="100"/>
      <c r="H85" s="100"/>
      <c r="I85" s="99"/>
      <c r="J85" s="100"/>
      <c r="K85" s="100"/>
      <c r="L85" s="100"/>
      <c r="M85" s="100"/>
      <c r="N85" s="100"/>
      <c r="O85" s="100"/>
      <c r="P85" s="104"/>
      <c r="Q85" s="100"/>
      <c r="R85" s="100"/>
      <c r="S85" s="100"/>
      <c r="T85" s="100"/>
      <c r="U85" s="100"/>
      <c r="V85" s="100"/>
      <c r="W85" s="100"/>
      <c r="X85" s="100"/>
      <c r="Y85" s="100"/>
      <c r="Z85" s="100"/>
      <c r="AA85" s="569"/>
      <c r="AB85" s="100"/>
      <c r="AC85" s="100"/>
      <c r="AD85" s="100"/>
      <c r="AE85" s="100"/>
      <c r="AF85" s="100"/>
      <c r="AG85" s="100"/>
      <c r="AH85" s="100"/>
      <c r="AI85" s="100"/>
      <c r="AJ85" s="100"/>
    </row>
    <row r="86" spans="1:36" x14ac:dyDescent="0.3">
      <c r="A86" s="99"/>
      <c r="B86" s="100"/>
      <c r="C86" s="101"/>
      <c r="D86" s="100"/>
      <c r="E86" s="100"/>
      <c r="F86" s="100"/>
      <c r="G86" s="100"/>
      <c r="H86" s="100"/>
      <c r="I86" s="99"/>
      <c r="J86" s="100"/>
      <c r="K86" s="100"/>
      <c r="L86" s="100"/>
      <c r="M86" s="100"/>
      <c r="N86" s="100"/>
      <c r="O86" s="100"/>
      <c r="P86" s="104"/>
      <c r="Q86" s="100"/>
      <c r="R86" s="100"/>
      <c r="S86" s="100"/>
      <c r="T86" s="100"/>
      <c r="U86" s="100"/>
      <c r="V86" s="100"/>
      <c r="W86" s="100"/>
      <c r="X86" s="100"/>
      <c r="Y86" s="100"/>
      <c r="Z86" s="100"/>
      <c r="AA86" s="569"/>
      <c r="AB86" s="100"/>
      <c r="AC86" s="100"/>
      <c r="AD86" s="100"/>
      <c r="AE86" s="100"/>
      <c r="AF86" s="100"/>
      <c r="AG86" s="100"/>
      <c r="AH86" s="100"/>
      <c r="AI86" s="100"/>
      <c r="AJ86" s="100"/>
    </row>
    <row r="87" spans="1:36" x14ac:dyDescent="0.3">
      <c r="A87" s="99"/>
      <c r="B87" s="100"/>
      <c r="C87" s="101"/>
      <c r="D87" s="100"/>
      <c r="E87" s="100"/>
      <c r="F87" s="100"/>
      <c r="G87" s="100"/>
      <c r="H87" s="100"/>
      <c r="I87" s="99"/>
      <c r="J87" s="100"/>
      <c r="K87" s="100"/>
      <c r="L87" s="100"/>
      <c r="M87" s="100"/>
      <c r="N87" s="100"/>
      <c r="O87" s="100"/>
      <c r="P87" s="104"/>
      <c r="Q87" s="100"/>
      <c r="R87" s="100"/>
      <c r="S87" s="100"/>
      <c r="T87" s="100"/>
      <c r="U87" s="100"/>
      <c r="V87" s="100"/>
      <c r="W87" s="100"/>
      <c r="X87" s="100"/>
      <c r="Y87" s="100"/>
      <c r="Z87" s="100"/>
      <c r="AA87" s="569"/>
      <c r="AB87" s="100"/>
      <c r="AC87" s="100"/>
      <c r="AD87" s="100"/>
      <c r="AE87" s="100"/>
      <c r="AF87" s="100"/>
      <c r="AG87" s="100"/>
      <c r="AH87" s="100"/>
      <c r="AI87" s="100"/>
      <c r="AJ87" s="100"/>
    </row>
    <row r="88" spans="1:36" x14ac:dyDescent="0.3">
      <c r="A88" s="99"/>
      <c r="B88" s="100"/>
      <c r="C88" s="101"/>
      <c r="D88" s="100"/>
      <c r="E88" s="100"/>
      <c r="F88" s="100"/>
      <c r="G88" s="100"/>
      <c r="H88" s="100"/>
      <c r="I88" s="99"/>
      <c r="J88" s="100"/>
      <c r="K88" s="100"/>
      <c r="L88" s="100"/>
      <c r="M88" s="100"/>
      <c r="N88" s="100"/>
      <c r="O88" s="100"/>
      <c r="P88" s="104"/>
      <c r="Q88" s="100"/>
      <c r="R88" s="100"/>
      <c r="S88" s="100"/>
      <c r="T88" s="100"/>
      <c r="U88" s="100"/>
      <c r="V88" s="100"/>
      <c r="W88" s="100"/>
      <c r="X88" s="100"/>
      <c r="Y88" s="100"/>
      <c r="Z88" s="100"/>
      <c r="AA88" s="569"/>
      <c r="AB88" s="100"/>
      <c r="AC88" s="100"/>
      <c r="AD88" s="100"/>
      <c r="AE88" s="100"/>
      <c r="AF88" s="100"/>
      <c r="AG88" s="100"/>
      <c r="AH88" s="100"/>
      <c r="AI88" s="100"/>
      <c r="AJ88" s="100"/>
    </row>
    <row r="89" spans="1:36" x14ac:dyDescent="0.3">
      <c r="A89" s="99"/>
      <c r="B89" s="100"/>
      <c r="C89" s="101"/>
      <c r="D89" s="100"/>
      <c r="E89" s="100"/>
      <c r="F89" s="100"/>
      <c r="G89" s="100"/>
      <c r="H89" s="100"/>
      <c r="I89" s="99"/>
      <c r="J89" s="100"/>
      <c r="K89" s="100"/>
      <c r="L89" s="100"/>
      <c r="M89" s="100"/>
      <c r="N89" s="100"/>
      <c r="O89" s="100"/>
      <c r="P89" s="104"/>
      <c r="Q89" s="100"/>
      <c r="R89" s="100"/>
      <c r="S89" s="100"/>
      <c r="T89" s="100"/>
      <c r="U89" s="100"/>
      <c r="V89" s="100"/>
      <c r="W89" s="100"/>
      <c r="X89" s="100"/>
      <c r="Y89" s="100"/>
      <c r="Z89" s="100"/>
      <c r="AA89" s="569"/>
      <c r="AB89" s="100"/>
      <c r="AC89" s="100"/>
      <c r="AD89" s="100"/>
      <c r="AE89" s="100"/>
      <c r="AF89" s="100"/>
      <c r="AG89" s="100"/>
      <c r="AH89" s="100"/>
      <c r="AI89" s="100"/>
      <c r="AJ89" s="100"/>
    </row>
    <row r="90" spans="1:36" x14ac:dyDescent="0.3">
      <c r="A90" s="99"/>
      <c r="B90" s="100"/>
      <c r="C90" s="101"/>
      <c r="D90" s="100"/>
      <c r="E90" s="100"/>
      <c r="F90" s="100"/>
      <c r="G90" s="100"/>
      <c r="H90" s="100"/>
      <c r="I90" s="99"/>
      <c r="J90" s="100"/>
      <c r="K90" s="100"/>
      <c r="L90" s="100"/>
      <c r="M90" s="100"/>
      <c r="N90" s="100"/>
      <c r="O90" s="100"/>
      <c r="P90" s="104"/>
      <c r="Q90" s="100"/>
      <c r="R90" s="100"/>
      <c r="S90" s="100"/>
      <c r="T90" s="100"/>
      <c r="U90" s="100"/>
      <c r="V90" s="100"/>
      <c r="W90" s="100"/>
      <c r="X90" s="100"/>
      <c r="Y90" s="100"/>
      <c r="Z90" s="100"/>
      <c r="AA90" s="569"/>
      <c r="AB90" s="100"/>
      <c r="AC90" s="100"/>
      <c r="AD90" s="100"/>
      <c r="AE90" s="100"/>
      <c r="AF90" s="100"/>
      <c r="AG90" s="100"/>
      <c r="AH90" s="100"/>
      <c r="AI90" s="100"/>
      <c r="AJ90" s="100"/>
    </row>
    <row r="91" spans="1:36" x14ac:dyDescent="0.3">
      <c r="A91" s="99"/>
      <c r="B91" s="100"/>
      <c r="C91" s="101"/>
      <c r="D91" s="100"/>
      <c r="E91" s="100"/>
      <c r="F91" s="100"/>
      <c r="G91" s="100"/>
      <c r="H91" s="100"/>
      <c r="I91" s="99"/>
      <c r="J91" s="100"/>
      <c r="K91" s="100"/>
      <c r="L91" s="100"/>
      <c r="M91" s="100"/>
      <c r="N91" s="100"/>
      <c r="O91" s="100"/>
      <c r="P91" s="104"/>
      <c r="Q91" s="100"/>
      <c r="R91" s="100"/>
      <c r="S91" s="100"/>
      <c r="T91" s="100"/>
      <c r="U91" s="100"/>
      <c r="V91" s="100"/>
      <c r="W91" s="100"/>
      <c r="X91" s="100"/>
      <c r="Y91" s="100"/>
      <c r="Z91" s="100"/>
      <c r="AA91" s="569"/>
      <c r="AB91" s="100"/>
      <c r="AC91" s="100"/>
      <c r="AD91" s="100"/>
      <c r="AE91" s="100"/>
      <c r="AF91" s="100"/>
      <c r="AG91" s="100"/>
      <c r="AH91" s="100"/>
      <c r="AI91" s="100"/>
      <c r="AJ91" s="100"/>
    </row>
    <row r="92" spans="1:36" x14ac:dyDescent="0.3">
      <c r="A92" s="99"/>
      <c r="B92" s="100"/>
      <c r="C92" s="101"/>
      <c r="D92" s="100"/>
      <c r="E92" s="100"/>
      <c r="F92" s="100"/>
      <c r="G92" s="100"/>
      <c r="H92" s="100"/>
      <c r="I92" s="99"/>
      <c r="J92" s="100"/>
      <c r="K92" s="100"/>
      <c r="L92" s="100"/>
      <c r="M92" s="100"/>
      <c r="N92" s="100"/>
      <c r="O92" s="100"/>
      <c r="P92" s="104"/>
      <c r="Q92" s="100"/>
      <c r="R92" s="100"/>
      <c r="S92" s="100"/>
      <c r="T92" s="100"/>
      <c r="U92" s="100"/>
      <c r="V92" s="100"/>
      <c r="W92" s="100"/>
      <c r="X92" s="100"/>
      <c r="Y92" s="100"/>
      <c r="Z92" s="100"/>
      <c r="AA92" s="569"/>
      <c r="AB92" s="100"/>
      <c r="AC92" s="100"/>
      <c r="AD92" s="100"/>
      <c r="AE92" s="100"/>
      <c r="AF92" s="100"/>
      <c r="AG92" s="100"/>
      <c r="AH92" s="100"/>
      <c r="AI92" s="100"/>
      <c r="AJ92" s="100"/>
    </row>
    <row r="93" spans="1:36" x14ac:dyDescent="0.3">
      <c r="A93" s="99"/>
      <c r="B93" s="100"/>
      <c r="C93" s="101"/>
      <c r="D93" s="100"/>
      <c r="E93" s="100"/>
      <c r="F93" s="100"/>
      <c r="G93" s="100"/>
      <c r="H93" s="100"/>
      <c r="I93" s="99"/>
      <c r="J93" s="100"/>
      <c r="K93" s="100"/>
      <c r="L93" s="100"/>
      <c r="M93" s="100"/>
      <c r="N93" s="100"/>
      <c r="O93" s="100"/>
      <c r="P93" s="104"/>
      <c r="Q93" s="100"/>
      <c r="R93" s="100"/>
      <c r="S93" s="100"/>
      <c r="T93" s="100"/>
      <c r="U93" s="100"/>
      <c r="V93" s="100"/>
      <c r="W93" s="100"/>
      <c r="X93" s="100"/>
      <c r="Y93" s="100"/>
      <c r="Z93" s="100"/>
      <c r="AA93" s="569"/>
      <c r="AB93" s="100"/>
      <c r="AC93" s="100"/>
      <c r="AD93" s="100"/>
      <c r="AE93" s="100"/>
      <c r="AF93" s="100"/>
      <c r="AG93" s="100"/>
      <c r="AH93" s="100"/>
      <c r="AI93" s="100"/>
      <c r="AJ93" s="100"/>
    </row>
    <row r="94" spans="1:36" x14ac:dyDescent="0.3">
      <c r="A94" s="99"/>
      <c r="B94" s="100"/>
      <c r="C94" s="101"/>
      <c r="D94" s="100"/>
      <c r="E94" s="100"/>
      <c r="F94" s="100"/>
      <c r="G94" s="100"/>
      <c r="H94" s="100"/>
      <c r="I94" s="99"/>
      <c r="J94" s="100"/>
      <c r="K94" s="100"/>
      <c r="L94" s="100"/>
      <c r="M94" s="100"/>
      <c r="N94" s="100"/>
      <c r="O94" s="100"/>
      <c r="P94" s="104"/>
      <c r="Q94" s="100"/>
      <c r="R94" s="100"/>
      <c r="S94" s="100"/>
      <c r="T94" s="100"/>
      <c r="U94" s="100"/>
      <c r="V94" s="100"/>
      <c r="W94" s="100"/>
      <c r="X94" s="100"/>
      <c r="Y94" s="100"/>
      <c r="Z94" s="100"/>
      <c r="AA94" s="569"/>
      <c r="AB94" s="100"/>
      <c r="AC94" s="100"/>
      <c r="AD94" s="100"/>
      <c r="AE94" s="100"/>
      <c r="AF94" s="100"/>
      <c r="AG94" s="100"/>
      <c r="AH94" s="100"/>
      <c r="AI94" s="100"/>
      <c r="AJ94" s="100"/>
    </row>
    <row r="95" spans="1:36" x14ac:dyDescent="0.3">
      <c r="A95" s="99"/>
      <c r="B95" s="100"/>
      <c r="C95" s="101"/>
      <c r="D95" s="100"/>
      <c r="E95" s="100"/>
      <c r="F95" s="100"/>
      <c r="G95" s="100"/>
      <c r="H95" s="100"/>
      <c r="I95" s="99"/>
      <c r="J95" s="100"/>
      <c r="K95" s="100"/>
      <c r="L95" s="100"/>
      <c r="M95" s="100"/>
      <c r="N95" s="100"/>
      <c r="O95" s="100"/>
      <c r="P95" s="104"/>
      <c r="Q95" s="100"/>
      <c r="R95" s="100"/>
      <c r="S95" s="100"/>
      <c r="T95" s="100"/>
      <c r="U95" s="100"/>
      <c r="V95" s="100"/>
      <c r="W95" s="100"/>
      <c r="X95" s="100"/>
      <c r="Y95" s="100"/>
      <c r="Z95" s="100"/>
      <c r="AA95" s="569"/>
      <c r="AB95" s="100"/>
      <c r="AC95" s="100"/>
      <c r="AD95" s="100"/>
      <c r="AE95" s="100"/>
      <c r="AF95" s="100"/>
      <c r="AG95" s="100"/>
      <c r="AH95" s="100"/>
      <c r="AI95" s="100"/>
      <c r="AJ95" s="100"/>
    </row>
    <row r="96" spans="1:36" x14ac:dyDescent="0.3">
      <c r="A96" s="99"/>
      <c r="B96" s="100"/>
      <c r="C96" s="101"/>
      <c r="D96" s="100"/>
      <c r="E96" s="100"/>
      <c r="F96" s="100"/>
      <c r="G96" s="100"/>
      <c r="H96" s="100"/>
      <c r="I96" s="99"/>
      <c r="J96" s="100"/>
      <c r="K96" s="100"/>
      <c r="L96" s="100"/>
      <c r="M96" s="100"/>
      <c r="N96" s="100"/>
      <c r="O96" s="100"/>
      <c r="P96" s="104"/>
      <c r="Q96" s="100"/>
      <c r="R96" s="100"/>
      <c r="S96" s="100"/>
      <c r="T96" s="100"/>
      <c r="U96" s="100"/>
      <c r="V96" s="100"/>
      <c r="W96" s="100"/>
      <c r="X96" s="100"/>
      <c r="Y96" s="100"/>
      <c r="Z96" s="100"/>
      <c r="AA96" s="569"/>
      <c r="AB96" s="100"/>
      <c r="AC96" s="100"/>
      <c r="AD96" s="100"/>
      <c r="AE96" s="100"/>
      <c r="AF96" s="100"/>
      <c r="AG96" s="100"/>
      <c r="AH96" s="100"/>
      <c r="AI96" s="100"/>
      <c r="AJ96" s="100"/>
    </row>
    <row r="97" spans="1:36" x14ac:dyDescent="0.3">
      <c r="A97" s="99"/>
      <c r="B97" s="100"/>
      <c r="C97" s="101"/>
      <c r="D97" s="100"/>
      <c r="E97" s="100"/>
      <c r="F97" s="100"/>
      <c r="G97" s="100"/>
      <c r="H97" s="100"/>
      <c r="I97" s="99"/>
      <c r="J97" s="100"/>
      <c r="K97" s="100"/>
      <c r="L97" s="100"/>
      <c r="M97" s="100"/>
      <c r="N97" s="100"/>
      <c r="O97" s="100"/>
      <c r="P97" s="104"/>
      <c r="Q97" s="100"/>
      <c r="R97" s="100"/>
      <c r="S97" s="100"/>
      <c r="T97" s="100"/>
      <c r="U97" s="100"/>
      <c r="V97" s="100"/>
      <c r="W97" s="100"/>
      <c r="X97" s="100"/>
      <c r="Y97" s="100"/>
      <c r="Z97" s="100"/>
      <c r="AA97" s="569"/>
      <c r="AB97" s="100"/>
      <c r="AC97" s="100"/>
      <c r="AD97" s="100"/>
      <c r="AE97" s="100"/>
      <c r="AF97" s="100"/>
      <c r="AG97" s="100"/>
      <c r="AH97" s="100"/>
      <c r="AI97" s="100"/>
      <c r="AJ97" s="100"/>
    </row>
    <row r="98" spans="1:36" x14ac:dyDescent="0.3">
      <c r="A98" s="99"/>
      <c r="B98" s="100"/>
      <c r="C98" s="101"/>
      <c r="D98" s="100"/>
      <c r="E98" s="100"/>
      <c r="F98" s="100"/>
      <c r="G98" s="100"/>
      <c r="H98" s="100"/>
      <c r="I98" s="99"/>
      <c r="J98" s="100"/>
      <c r="K98" s="100"/>
      <c r="L98" s="100"/>
      <c r="M98" s="100"/>
      <c r="N98" s="100"/>
      <c r="O98" s="100"/>
      <c r="P98" s="104"/>
      <c r="Q98" s="100"/>
      <c r="R98" s="100"/>
      <c r="S98" s="100"/>
      <c r="T98" s="100"/>
      <c r="U98" s="100"/>
      <c r="V98" s="100"/>
      <c r="W98" s="100"/>
      <c r="X98" s="100"/>
      <c r="Y98" s="100"/>
      <c r="Z98" s="100"/>
      <c r="AA98" s="569"/>
      <c r="AB98" s="100"/>
      <c r="AC98" s="100"/>
      <c r="AD98" s="100"/>
      <c r="AE98" s="100"/>
      <c r="AF98" s="100"/>
      <c r="AG98" s="100"/>
      <c r="AH98" s="100"/>
      <c r="AI98" s="100"/>
      <c r="AJ98" s="100"/>
    </row>
    <row r="99" spans="1:36" x14ac:dyDescent="0.3">
      <c r="A99" s="99"/>
      <c r="B99" s="100"/>
      <c r="C99" s="101"/>
      <c r="D99" s="100"/>
      <c r="E99" s="100"/>
      <c r="F99" s="100"/>
      <c r="G99" s="100"/>
      <c r="H99" s="100"/>
      <c r="I99" s="99"/>
      <c r="J99" s="100"/>
      <c r="K99" s="100"/>
      <c r="L99" s="100"/>
      <c r="M99" s="100"/>
      <c r="N99" s="100"/>
      <c r="O99" s="100"/>
      <c r="P99" s="104"/>
      <c r="Q99" s="100"/>
      <c r="R99" s="100"/>
      <c r="S99" s="100"/>
      <c r="T99" s="100"/>
      <c r="U99" s="100"/>
      <c r="V99" s="100"/>
      <c r="W99" s="100"/>
      <c r="X99" s="100"/>
      <c r="Y99" s="100"/>
      <c r="Z99" s="100"/>
      <c r="AA99" s="569"/>
      <c r="AB99" s="100"/>
      <c r="AC99" s="100"/>
      <c r="AD99" s="100"/>
      <c r="AE99" s="100"/>
      <c r="AF99" s="100"/>
      <c r="AG99" s="100"/>
      <c r="AH99" s="100"/>
      <c r="AI99" s="100"/>
      <c r="AJ99" s="100"/>
    </row>
    <row r="100" spans="1:36" x14ac:dyDescent="0.3">
      <c r="A100" s="99"/>
      <c r="B100" s="100"/>
      <c r="C100" s="101"/>
      <c r="D100" s="100"/>
      <c r="E100" s="100"/>
      <c r="F100" s="100"/>
      <c r="G100" s="100"/>
      <c r="H100" s="100"/>
      <c r="I100" s="99"/>
      <c r="J100" s="100"/>
      <c r="K100" s="100"/>
      <c r="L100" s="100"/>
      <c r="M100" s="100"/>
      <c r="N100" s="100"/>
      <c r="O100" s="100"/>
      <c r="P100" s="104"/>
      <c r="Q100" s="100"/>
      <c r="R100" s="100"/>
      <c r="S100" s="100"/>
      <c r="T100" s="100"/>
      <c r="U100" s="100"/>
      <c r="V100" s="100"/>
      <c r="W100" s="100"/>
      <c r="X100" s="100"/>
      <c r="Y100" s="100"/>
      <c r="Z100" s="100"/>
      <c r="AA100" s="569"/>
      <c r="AB100" s="100"/>
      <c r="AC100" s="100"/>
      <c r="AD100" s="100"/>
      <c r="AE100" s="100"/>
      <c r="AF100" s="100"/>
      <c r="AG100" s="100"/>
      <c r="AH100" s="100"/>
      <c r="AI100" s="100"/>
      <c r="AJ100" s="100"/>
    </row>
    <row r="101" spans="1:36" x14ac:dyDescent="0.3">
      <c r="A101" s="99"/>
      <c r="B101" s="100"/>
      <c r="C101" s="101"/>
      <c r="D101" s="100"/>
      <c r="E101" s="100"/>
      <c r="F101" s="100"/>
      <c r="G101" s="100"/>
      <c r="H101" s="100"/>
      <c r="I101" s="99"/>
      <c r="J101" s="100"/>
      <c r="K101" s="100"/>
      <c r="L101" s="100"/>
      <c r="M101" s="100"/>
      <c r="N101" s="100"/>
      <c r="O101" s="100"/>
      <c r="P101" s="104"/>
      <c r="Q101" s="100"/>
      <c r="R101" s="100"/>
      <c r="S101" s="100"/>
      <c r="T101" s="100"/>
      <c r="U101" s="100"/>
      <c r="V101" s="100"/>
      <c r="W101" s="100"/>
      <c r="X101" s="100"/>
      <c r="Y101" s="100"/>
      <c r="Z101" s="100"/>
      <c r="AA101" s="569"/>
      <c r="AB101" s="100"/>
      <c r="AC101" s="100"/>
      <c r="AD101" s="100"/>
      <c r="AE101" s="100"/>
      <c r="AF101" s="100"/>
      <c r="AG101" s="100"/>
      <c r="AH101" s="100"/>
      <c r="AI101" s="100"/>
      <c r="AJ101" s="100"/>
    </row>
    <row r="102" spans="1:36" x14ac:dyDescent="0.3">
      <c r="A102" s="99"/>
      <c r="B102" s="100"/>
      <c r="C102" s="101"/>
      <c r="D102" s="100"/>
      <c r="E102" s="100"/>
      <c r="F102" s="100"/>
      <c r="G102" s="100"/>
      <c r="H102" s="100"/>
      <c r="I102" s="99"/>
      <c r="J102" s="100"/>
      <c r="K102" s="100"/>
      <c r="L102" s="100"/>
      <c r="M102" s="100"/>
      <c r="N102" s="100"/>
      <c r="O102" s="100"/>
      <c r="P102" s="104"/>
      <c r="Q102" s="100"/>
      <c r="R102" s="100"/>
      <c r="S102" s="100"/>
      <c r="T102" s="100"/>
      <c r="U102" s="100"/>
      <c r="V102" s="100"/>
      <c r="W102" s="100"/>
      <c r="X102" s="100"/>
      <c r="Y102" s="100"/>
      <c r="Z102" s="100"/>
      <c r="AA102" s="569"/>
      <c r="AB102" s="100"/>
      <c r="AC102" s="100"/>
      <c r="AD102" s="100"/>
      <c r="AE102" s="100"/>
      <c r="AF102" s="100"/>
      <c r="AG102" s="100"/>
      <c r="AH102" s="100"/>
      <c r="AI102" s="100"/>
      <c r="AJ102" s="100"/>
    </row>
    <row r="103" spans="1:36" x14ac:dyDescent="0.3">
      <c r="A103" s="99"/>
      <c r="B103" s="100"/>
      <c r="C103" s="101"/>
      <c r="D103" s="100"/>
      <c r="E103" s="100"/>
      <c r="F103" s="100"/>
      <c r="G103" s="100"/>
      <c r="H103" s="100"/>
      <c r="I103" s="99"/>
      <c r="J103" s="100"/>
      <c r="K103" s="100"/>
      <c r="L103" s="100"/>
      <c r="M103" s="100"/>
      <c r="N103" s="100"/>
      <c r="O103" s="100"/>
      <c r="P103" s="104"/>
      <c r="Q103" s="100"/>
      <c r="R103" s="100"/>
      <c r="S103" s="100"/>
      <c r="T103" s="100"/>
      <c r="U103" s="100"/>
      <c r="V103" s="100"/>
      <c r="W103" s="100"/>
      <c r="X103" s="100"/>
      <c r="Y103" s="100"/>
      <c r="Z103" s="100"/>
      <c r="AA103" s="569"/>
      <c r="AB103" s="100"/>
      <c r="AC103" s="100"/>
      <c r="AD103" s="100"/>
      <c r="AE103" s="100"/>
      <c r="AF103" s="100"/>
      <c r="AG103" s="100"/>
      <c r="AH103" s="100"/>
      <c r="AI103" s="100"/>
      <c r="AJ103" s="100"/>
    </row>
    <row r="104" spans="1:36" x14ac:dyDescent="0.3">
      <c r="A104" s="99"/>
      <c r="B104" s="100"/>
      <c r="C104" s="101"/>
      <c r="D104" s="100"/>
      <c r="E104" s="100"/>
      <c r="F104" s="100"/>
      <c r="G104" s="100"/>
      <c r="H104" s="100"/>
      <c r="I104" s="99"/>
      <c r="J104" s="100"/>
      <c r="K104" s="100"/>
      <c r="L104" s="100"/>
      <c r="M104" s="100"/>
      <c r="N104" s="100"/>
      <c r="O104" s="100"/>
      <c r="P104" s="104"/>
      <c r="Q104" s="100"/>
      <c r="R104" s="100"/>
      <c r="S104" s="100"/>
      <c r="T104" s="100"/>
      <c r="U104" s="100"/>
      <c r="V104" s="100"/>
      <c r="W104" s="100"/>
      <c r="X104" s="100"/>
      <c r="Y104" s="100"/>
      <c r="Z104" s="100"/>
      <c r="AA104" s="569"/>
      <c r="AB104" s="100"/>
      <c r="AC104" s="100"/>
      <c r="AD104" s="100"/>
      <c r="AE104" s="100"/>
      <c r="AF104" s="100"/>
      <c r="AG104" s="100"/>
      <c r="AH104" s="100"/>
      <c r="AI104" s="100"/>
      <c r="AJ104" s="100"/>
    </row>
    <row r="105" spans="1:36" ht="288.75" customHeight="1" x14ac:dyDescent="0.3">
      <c r="A105" s="99"/>
      <c r="B105" s="100"/>
      <c r="C105" s="101"/>
      <c r="D105" s="100"/>
      <c r="E105" s="100"/>
      <c r="F105" s="100"/>
      <c r="G105" s="100"/>
      <c r="H105" s="100"/>
      <c r="I105" s="99"/>
      <c r="J105" s="100"/>
      <c r="K105" s="100"/>
      <c r="L105" s="100"/>
      <c r="M105" s="100"/>
      <c r="N105" s="100"/>
      <c r="O105" s="100"/>
      <c r="P105" s="104"/>
      <c r="Q105" s="100"/>
      <c r="R105" s="100"/>
      <c r="S105" s="100"/>
      <c r="T105" s="100"/>
      <c r="U105" s="100"/>
      <c r="V105" s="100"/>
      <c r="W105" s="100"/>
      <c r="X105" s="100"/>
      <c r="Y105" s="100"/>
      <c r="Z105" s="100"/>
      <c r="AA105" s="569"/>
      <c r="AB105" s="100"/>
      <c r="AC105" s="100"/>
      <c r="AD105" s="100"/>
      <c r="AE105" s="100"/>
      <c r="AF105" s="100"/>
      <c r="AG105" s="100"/>
      <c r="AH105" s="100"/>
      <c r="AI105" s="100"/>
      <c r="AJ105" s="100"/>
    </row>
    <row r="106" spans="1:36" x14ac:dyDescent="0.3">
      <c r="A106" s="99"/>
      <c r="B106" s="100"/>
      <c r="C106" s="101"/>
      <c r="D106" s="100"/>
      <c r="E106" s="100"/>
      <c r="F106" s="100"/>
      <c r="G106" s="100"/>
      <c r="H106" s="100"/>
      <c r="I106" s="99"/>
      <c r="J106" s="100"/>
      <c r="K106" s="100"/>
      <c r="L106" s="100"/>
      <c r="M106" s="100"/>
      <c r="N106" s="100"/>
      <c r="O106" s="100"/>
      <c r="P106" s="104"/>
      <c r="Q106" s="100"/>
      <c r="R106" s="100"/>
      <c r="S106" s="100"/>
      <c r="T106" s="100"/>
      <c r="U106" s="100"/>
      <c r="V106" s="100"/>
      <c r="W106" s="100"/>
      <c r="X106" s="100"/>
      <c r="Y106" s="100"/>
      <c r="Z106" s="100"/>
      <c r="AA106" s="569"/>
      <c r="AB106" s="100"/>
      <c r="AC106" s="100"/>
      <c r="AD106" s="100"/>
      <c r="AE106" s="100"/>
      <c r="AF106" s="100"/>
      <c r="AG106" s="100"/>
      <c r="AH106" s="100"/>
      <c r="AI106" s="100"/>
      <c r="AJ106" s="100"/>
    </row>
    <row r="107" spans="1:36" x14ac:dyDescent="0.3">
      <c r="A107" s="99"/>
      <c r="B107" s="100"/>
      <c r="C107" s="101"/>
      <c r="D107" s="100"/>
      <c r="E107" s="100"/>
      <c r="F107" s="100"/>
      <c r="G107" s="100"/>
      <c r="H107" s="100"/>
      <c r="I107" s="99"/>
      <c r="J107" s="100"/>
      <c r="K107" s="100"/>
      <c r="L107" s="100"/>
      <c r="M107" s="100"/>
      <c r="N107" s="100"/>
      <c r="O107" s="100"/>
      <c r="P107" s="104"/>
      <c r="Q107" s="100"/>
      <c r="R107" s="100"/>
      <c r="S107" s="100"/>
      <c r="T107" s="100"/>
      <c r="U107" s="100"/>
      <c r="V107" s="100"/>
      <c r="W107" s="100"/>
      <c r="X107" s="100"/>
      <c r="Y107" s="100"/>
      <c r="Z107" s="100"/>
      <c r="AA107" s="569"/>
      <c r="AB107" s="100"/>
      <c r="AC107" s="100"/>
      <c r="AD107" s="100"/>
      <c r="AE107" s="100"/>
      <c r="AF107" s="100"/>
      <c r="AG107" s="100"/>
      <c r="AH107" s="100"/>
      <c r="AI107" s="100"/>
      <c r="AJ107" s="100"/>
    </row>
    <row r="108" spans="1:36" x14ac:dyDescent="0.3">
      <c r="A108" s="99"/>
      <c r="B108" s="100"/>
      <c r="C108" s="101"/>
      <c r="D108" s="100"/>
      <c r="E108" s="100"/>
      <c r="F108" s="100"/>
      <c r="G108" s="100"/>
      <c r="H108" s="100"/>
      <c r="I108" s="99"/>
      <c r="J108" s="100"/>
      <c r="K108" s="100"/>
      <c r="L108" s="100"/>
      <c r="M108" s="100"/>
      <c r="N108" s="100"/>
      <c r="O108" s="100"/>
      <c r="P108" s="104"/>
      <c r="Q108" s="100"/>
      <c r="R108" s="100"/>
      <c r="S108" s="100"/>
      <c r="T108" s="100"/>
      <c r="U108" s="100"/>
      <c r="V108" s="100"/>
      <c r="W108" s="100"/>
      <c r="X108" s="100"/>
      <c r="Y108" s="100"/>
      <c r="Z108" s="100"/>
      <c r="AA108" s="569"/>
      <c r="AB108" s="100"/>
      <c r="AC108" s="100"/>
      <c r="AD108" s="100"/>
      <c r="AE108" s="100"/>
      <c r="AF108" s="100"/>
      <c r="AG108" s="100"/>
      <c r="AH108" s="100"/>
      <c r="AI108" s="100"/>
      <c r="AJ108" s="100"/>
    </row>
    <row r="109" spans="1:36" x14ac:dyDescent="0.3">
      <c r="A109" s="99"/>
      <c r="B109" s="100"/>
      <c r="C109" s="101"/>
      <c r="D109" s="100"/>
      <c r="E109" s="100"/>
      <c r="F109" s="100"/>
      <c r="G109" s="100"/>
      <c r="H109" s="100"/>
      <c r="I109" s="99"/>
      <c r="J109" s="100"/>
      <c r="K109" s="100"/>
      <c r="L109" s="100"/>
      <c r="M109" s="100"/>
      <c r="N109" s="100"/>
      <c r="O109" s="100"/>
      <c r="P109" s="104"/>
      <c r="Q109" s="100"/>
      <c r="R109" s="100"/>
      <c r="S109" s="100"/>
      <c r="T109" s="100"/>
      <c r="U109" s="100"/>
      <c r="V109" s="100"/>
      <c r="W109" s="100"/>
      <c r="X109" s="100"/>
      <c r="Y109" s="100"/>
      <c r="Z109" s="100"/>
      <c r="AA109" s="569"/>
      <c r="AB109" s="100"/>
      <c r="AC109" s="100"/>
      <c r="AD109" s="100"/>
      <c r="AE109" s="100"/>
      <c r="AF109" s="100"/>
      <c r="AG109" s="100"/>
      <c r="AH109" s="100"/>
      <c r="AI109" s="100"/>
      <c r="AJ109" s="100"/>
    </row>
    <row r="110" spans="1:36" x14ac:dyDescent="0.3">
      <c r="A110" s="99"/>
      <c r="B110" s="100"/>
      <c r="C110" s="101"/>
      <c r="D110" s="100"/>
      <c r="E110" s="100"/>
      <c r="F110" s="100"/>
      <c r="G110" s="100"/>
      <c r="H110" s="100"/>
      <c r="I110" s="99"/>
      <c r="J110" s="100"/>
      <c r="K110" s="100"/>
      <c r="L110" s="100"/>
      <c r="M110" s="100"/>
      <c r="N110" s="100"/>
      <c r="O110" s="100"/>
      <c r="P110" s="104"/>
      <c r="Q110" s="100"/>
      <c r="R110" s="100"/>
      <c r="S110" s="100"/>
      <c r="T110" s="100"/>
      <c r="U110" s="100"/>
      <c r="V110" s="100"/>
      <c r="W110" s="100"/>
      <c r="X110" s="100"/>
      <c r="Y110" s="100"/>
      <c r="Z110" s="100"/>
      <c r="AA110" s="569"/>
      <c r="AB110" s="100"/>
      <c r="AC110" s="100"/>
      <c r="AD110" s="100"/>
      <c r="AE110" s="100"/>
      <c r="AF110" s="100"/>
      <c r="AG110" s="100"/>
      <c r="AH110" s="100"/>
      <c r="AI110" s="100"/>
      <c r="AJ110" s="100"/>
    </row>
    <row r="111" spans="1:36" x14ac:dyDescent="0.3">
      <c r="A111" s="99"/>
      <c r="B111" s="100"/>
      <c r="C111" s="101"/>
      <c r="D111" s="100"/>
      <c r="E111" s="100"/>
      <c r="F111" s="100"/>
      <c r="G111" s="100"/>
      <c r="H111" s="100"/>
      <c r="I111" s="99"/>
      <c r="J111" s="100"/>
      <c r="K111" s="100"/>
      <c r="L111" s="100"/>
      <c r="M111" s="100"/>
      <c r="N111" s="100"/>
      <c r="O111" s="100"/>
      <c r="P111" s="104"/>
      <c r="Q111" s="100"/>
      <c r="R111" s="100"/>
      <c r="S111" s="100"/>
      <c r="T111" s="100"/>
      <c r="U111" s="100"/>
      <c r="V111" s="100"/>
      <c r="W111" s="100"/>
      <c r="X111" s="100"/>
      <c r="Y111" s="100"/>
      <c r="Z111" s="100"/>
      <c r="AA111" s="569"/>
      <c r="AB111" s="100"/>
      <c r="AC111" s="100"/>
      <c r="AD111" s="100"/>
      <c r="AE111" s="100"/>
      <c r="AF111" s="100"/>
      <c r="AG111" s="100"/>
      <c r="AH111" s="100"/>
      <c r="AI111" s="100"/>
      <c r="AJ111" s="100"/>
    </row>
    <row r="112" spans="1:36" x14ac:dyDescent="0.3">
      <c r="A112" s="99"/>
      <c r="B112" s="100"/>
      <c r="C112" s="101"/>
      <c r="D112" s="100"/>
      <c r="E112" s="100"/>
      <c r="F112" s="100"/>
      <c r="G112" s="100"/>
      <c r="H112" s="100"/>
      <c r="I112" s="99"/>
      <c r="J112" s="100"/>
      <c r="K112" s="100"/>
      <c r="L112" s="100"/>
      <c r="M112" s="100"/>
      <c r="N112" s="100"/>
      <c r="O112" s="100"/>
      <c r="P112" s="104"/>
      <c r="Q112" s="100"/>
      <c r="R112" s="100"/>
      <c r="S112" s="100"/>
      <c r="T112" s="100"/>
      <c r="U112" s="100"/>
      <c r="V112" s="100"/>
      <c r="W112" s="100"/>
      <c r="X112" s="100"/>
      <c r="Y112" s="100"/>
      <c r="Z112" s="100"/>
      <c r="AA112" s="569"/>
      <c r="AB112" s="100"/>
      <c r="AC112" s="100"/>
      <c r="AD112" s="100"/>
      <c r="AE112" s="100"/>
      <c r="AF112" s="100"/>
      <c r="AG112" s="100"/>
      <c r="AH112" s="100"/>
      <c r="AI112" s="100"/>
      <c r="AJ112" s="100"/>
    </row>
    <row r="113" spans="1:36" x14ac:dyDescent="0.3">
      <c r="A113" s="99"/>
      <c r="B113" s="100"/>
      <c r="C113" s="101"/>
      <c r="D113" s="100"/>
      <c r="E113" s="100"/>
      <c r="F113" s="100"/>
      <c r="G113" s="100"/>
      <c r="H113" s="100"/>
      <c r="I113" s="99"/>
      <c r="J113" s="100"/>
      <c r="K113" s="100"/>
      <c r="L113" s="100"/>
      <c r="M113" s="100"/>
      <c r="N113" s="100"/>
      <c r="O113" s="100"/>
      <c r="P113" s="104"/>
      <c r="Q113" s="100"/>
      <c r="R113" s="100"/>
      <c r="S113" s="100"/>
      <c r="T113" s="100"/>
      <c r="U113" s="100"/>
      <c r="V113" s="100"/>
      <c r="W113" s="100"/>
      <c r="X113" s="100"/>
      <c r="Y113" s="100"/>
      <c r="Z113" s="100"/>
      <c r="AA113" s="569"/>
      <c r="AB113" s="100"/>
      <c r="AC113" s="100"/>
      <c r="AD113" s="100"/>
      <c r="AE113" s="100"/>
      <c r="AF113" s="100"/>
      <c r="AG113" s="100"/>
      <c r="AH113" s="100"/>
      <c r="AI113" s="100"/>
      <c r="AJ113" s="100"/>
    </row>
    <row r="114" spans="1:36" x14ac:dyDescent="0.3">
      <c r="A114" s="99"/>
      <c r="B114" s="100"/>
      <c r="C114" s="101"/>
      <c r="D114" s="100"/>
      <c r="E114" s="100"/>
      <c r="F114" s="100"/>
      <c r="G114" s="100"/>
      <c r="H114" s="100"/>
      <c r="I114" s="99"/>
      <c r="J114" s="100"/>
      <c r="K114" s="100"/>
      <c r="L114" s="100"/>
      <c r="M114" s="100"/>
      <c r="N114" s="100"/>
      <c r="O114" s="100"/>
      <c r="P114" s="104"/>
      <c r="Q114" s="100"/>
      <c r="R114" s="100"/>
      <c r="S114" s="100"/>
      <c r="T114" s="100"/>
      <c r="U114" s="100"/>
      <c r="V114" s="100"/>
      <c r="W114" s="100"/>
      <c r="X114" s="100"/>
      <c r="Y114" s="100"/>
      <c r="Z114" s="100"/>
      <c r="AA114" s="569"/>
      <c r="AB114" s="100"/>
      <c r="AC114" s="100"/>
      <c r="AD114" s="100"/>
      <c r="AE114" s="100"/>
      <c r="AF114" s="100"/>
      <c r="AG114" s="100"/>
      <c r="AH114" s="100"/>
      <c r="AI114" s="100"/>
      <c r="AJ114" s="100"/>
    </row>
    <row r="115" spans="1:36" x14ac:dyDescent="0.3">
      <c r="A115" s="99"/>
      <c r="B115" s="100"/>
      <c r="C115" s="101"/>
      <c r="D115" s="100"/>
      <c r="E115" s="100"/>
      <c r="F115" s="100"/>
      <c r="G115" s="100"/>
      <c r="H115" s="100"/>
      <c r="I115" s="99"/>
      <c r="J115" s="100"/>
      <c r="K115" s="100"/>
      <c r="L115" s="100"/>
      <c r="M115" s="100"/>
      <c r="N115" s="100"/>
      <c r="O115" s="100"/>
      <c r="P115" s="104"/>
      <c r="Q115" s="100"/>
      <c r="R115" s="100"/>
      <c r="S115" s="100"/>
      <c r="T115" s="100"/>
      <c r="U115" s="100"/>
      <c r="V115" s="100"/>
      <c r="W115" s="100"/>
      <c r="X115" s="100"/>
      <c r="Y115" s="100"/>
      <c r="Z115" s="100"/>
      <c r="AA115" s="569"/>
      <c r="AB115" s="100"/>
      <c r="AC115" s="100"/>
      <c r="AD115" s="100"/>
      <c r="AE115" s="100"/>
      <c r="AF115" s="100"/>
      <c r="AG115" s="100"/>
      <c r="AH115" s="100"/>
      <c r="AI115" s="100"/>
      <c r="AJ115" s="100"/>
    </row>
    <row r="116" spans="1:36" x14ac:dyDescent="0.3">
      <c r="A116" s="99"/>
      <c r="B116" s="100"/>
      <c r="C116" s="101"/>
      <c r="D116" s="100"/>
      <c r="E116" s="100"/>
      <c r="F116" s="100"/>
      <c r="G116" s="100"/>
      <c r="H116" s="100"/>
      <c r="I116" s="99"/>
      <c r="J116" s="100"/>
      <c r="K116" s="100"/>
      <c r="L116" s="100"/>
      <c r="M116" s="100"/>
      <c r="N116" s="100"/>
      <c r="O116" s="100"/>
      <c r="P116" s="104"/>
      <c r="Q116" s="100"/>
      <c r="R116" s="100"/>
      <c r="S116" s="100"/>
      <c r="T116" s="100"/>
      <c r="U116" s="100"/>
      <c r="V116" s="100"/>
      <c r="W116" s="100"/>
      <c r="X116" s="100"/>
      <c r="Y116" s="100"/>
      <c r="Z116" s="100"/>
      <c r="AA116" s="569"/>
      <c r="AB116" s="100"/>
      <c r="AC116" s="100"/>
      <c r="AD116" s="100"/>
      <c r="AE116" s="100"/>
      <c r="AF116" s="100"/>
      <c r="AG116" s="100"/>
      <c r="AH116" s="100"/>
      <c r="AI116" s="100"/>
      <c r="AJ116" s="100"/>
    </row>
    <row r="117" spans="1:36" x14ac:dyDescent="0.3">
      <c r="A117" s="99"/>
      <c r="B117" s="100"/>
      <c r="C117" s="101"/>
      <c r="D117" s="100"/>
      <c r="E117" s="100"/>
      <c r="F117" s="100"/>
      <c r="G117" s="100"/>
      <c r="H117" s="100"/>
      <c r="I117" s="99"/>
      <c r="J117" s="100"/>
      <c r="K117" s="100"/>
      <c r="L117" s="100"/>
      <c r="M117" s="100"/>
      <c r="N117" s="100"/>
      <c r="O117" s="100"/>
      <c r="P117" s="104"/>
      <c r="Q117" s="100"/>
      <c r="R117" s="100"/>
      <c r="S117" s="100"/>
      <c r="T117" s="100"/>
      <c r="U117" s="100"/>
      <c r="V117" s="100"/>
      <c r="W117" s="100"/>
      <c r="X117" s="100"/>
      <c r="Y117" s="100"/>
      <c r="Z117" s="100"/>
      <c r="AA117" s="569"/>
      <c r="AB117" s="100"/>
      <c r="AC117" s="100"/>
      <c r="AD117" s="100"/>
      <c r="AE117" s="100"/>
      <c r="AF117" s="100"/>
      <c r="AG117" s="100"/>
      <c r="AH117" s="100"/>
      <c r="AI117" s="100"/>
      <c r="AJ117" s="100"/>
    </row>
    <row r="118" spans="1:36" x14ac:dyDescent="0.3">
      <c r="A118" s="99"/>
      <c r="B118" s="100"/>
      <c r="C118" s="101"/>
      <c r="D118" s="100"/>
      <c r="E118" s="100"/>
      <c r="F118" s="100"/>
      <c r="G118" s="100"/>
      <c r="H118" s="100"/>
      <c r="I118" s="99"/>
      <c r="J118" s="100"/>
      <c r="K118" s="100"/>
      <c r="L118" s="100"/>
      <c r="M118" s="100"/>
      <c r="N118" s="100"/>
      <c r="O118" s="100"/>
      <c r="P118" s="104"/>
      <c r="Q118" s="100"/>
      <c r="R118" s="100"/>
      <c r="S118" s="100"/>
      <c r="T118" s="100"/>
      <c r="U118" s="100"/>
      <c r="V118" s="100"/>
      <c r="W118" s="100"/>
      <c r="X118" s="100"/>
      <c r="Y118" s="100"/>
      <c r="Z118" s="100"/>
      <c r="AA118" s="569"/>
      <c r="AB118" s="100"/>
      <c r="AC118" s="100"/>
      <c r="AD118" s="100"/>
      <c r="AE118" s="100"/>
      <c r="AF118" s="100"/>
      <c r="AG118" s="100"/>
      <c r="AH118" s="100"/>
      <c r="AI118" s="100"/>
      <c r="AJ118" s="100"/>
    </row>
    <row r="119" spans="1:36" x14ac:dyDescent="0.3">
      <c r="A119" s="99"/>
      <c r="B119" s="100"/>
      <c r="C119" s="101"/>
      <c r="D119" s="100"/>
      <c r="E119" s="100"/>
      <c r="F119" s="100"/>
      <c r="G119" s="100"/>
      <c r="H119" s="100"/>
      <c r="I119" s="99"/>
      <c r="J119" s="100"/>
      <c r="K119" s="100"/>
      <c r="L119" s="100"/>
      <c r="M119" s="100"/>
      <c r="N119" s="100"/>
      <c r="O119" s="100"/>
      <c r="P119" s="104"/>
      <c r="Q119" s="100"/>
      <c r="R119" s="100"/>
      <c r="S119" s="100"/>
      <c r="T119" s="100"/>
      <c r="U119" s="100"/>
      <c r="V119" s="100"/>
      <c r="W119" s="100"/>
      <c r="X119" s="100"/>
      <c r="Y119" s="100"/>
      <c r="Z119" s="100"/>
      <c r="AA119" s="569"/>
      <c r="AB119" s="100"/>
      <c r="AC119" s="100"/>
      <c r="AD119" s="100"/>
      <c r="AE119" s="100"/>
      <c r="AF119" s="100"/>
      <c r="AG119" s="100"/>
      <c r="AH119" s="100"/>
      <c r="AI119" s="100"/>
      <c r="AJ119" s="100"/>
    </row>
    <row r="120" spans="1:36" x14ac:dyDescent="0.3">
      <c r="A120" s="99"/>
      <c r="B120" s="100"/>
      <c r="C120" s="101"/>
      <c r="D120" s="100"/>
      <c r="E120" s="100"/>
      <c r="F120" s="100"/>
      <c r="G120" s="100"/>
      <c r="H120" s="100"/>
      <c r="I120" s="99"/>
      <c r="J120" s="100"/>
      <c r="K120" s="100"/>
      <c r="L120" s="100"/>
      <c r="M120" s="100"/>
      <c r="N120" s="100"/>
      <c r="O120" s="100"/>
      <c r="P120" s="104"/>
      <c r="Q120" s="100"/>
      <c r="R120" s="100"/>
      <c r="S120" s="100"/>
      <c r="T120" s="100"/>
      <c r="U120" s="100"/>
      <c r="V120" s="100"/>
      <c r="W120" s="100"/>
      <c r="X120" s="100"/>
      <c r="Y120" s="100"/>
      <c r="Z120" s="100"/>
      <c r="AA120" s="569"/>
      <c r="AB120" s="100"/>
      <c r="AC120" s="100"/>
      <c r="AD120" s="100"/>
      <c r="AE120" s="100"/>
      <c r="AF120" s="100"/>
      <c r="AG120" s="100"/>
      <c r="AH120" s="100"/>
      <c r="AI120" s="100"/>
      <c r="AJ120" s="100"/>
    </row>
    <row r="121" spans="1:36" x14ac:dyDescent="0.3">
      <c r="A121" s="99"/>
      <c r="B121" s="100"/>
      <c r="C121" s="101"/>
      <c r="D121" s="100"/>
      <c r="E121" s="100"/>
      <c r="F121" s="100"/>
      <c r="G121" s="100"/>
      <c r="H121" s="100"/>
      <c r="I121" s="99"/>
      <c r="J121" s="100"/>
      <c r="K121" s="100"/>
      <c r="L121" s="100"/>
      <c r="M121" s="100"/>
      <c r="N121" s="100"/>
      <c r="O121" s="100"/>
      <c r="P121" s="104"/>
      <c r="Q121" s="100"/>
      <c r="R121" s="100"/>
      <c r="S121" s="100"/>
      <c r="T121" s="100"/>
      <c r="U121" s="100"/>
      <c r="V121" s="100"/>
      <c r="W121" s="100"/>
      <c r="X121" s="100"/>
      <c r="Y121" s="100"/>
      <c r="Z121" s="100"/>
      <c r="AA121" s="569"/>
      <c r="AB121" s="100"/>
      <c r="AC121" s="100"/>
      <c r="AD121" s="100"/>
      <c r="AE121" s="100"/>
      <c r="AF121" s="100"/>
      <c r="AG121" s="100"/>
      <c r="AH121" s="100"/>
      <c r="AI121" s="100"/>
      <c r="AJ121" s="100"/>
    </row>
    <row r="122" spans="1:36" x14ac:dyDescent="0.3">
      <c r="A122" s="99"/>
      <c r="B122" s="100"/>
      <c r="C122" s="101"/>
      <c r="D122" s="100"/>
      <c r="E122" s="100"/>
      <c r="F122" s="100"/>
      <c r="G122" s="100"/>
      <c r="H122" s="100"/>
      <c r="I122" s="99"/>
      <c r="J122" s="100"/>
      <c r="K122" s="100"/>
      <c r="L122" s="100"/>
      <c r="M122" s="100"/>
      <c r="N122" s="100"/>
      <c r="O122" s="100"/>
      <c r="P122" s="104"/>
      <c r="Q122" s="100"/>
      <c r="R122" s="100"/>
      <c r="S122" s="100"/>
      <c r="T122" s="100"/>
      <c r="U122" s="100"/>
      <c r="V122" s="100"/>
      <c r="W122" s="100"/>
      <c r="X122" s="100"/>
      <c r="Y122" s="100"/>
      <c r="Z122" s="100"/>
      <c r="AA122" s="569"/>
      <c r="AB122" s="100"/>
      <c r="AC122" s="100"/>
      <c r="AD122" s="100"/>
      <c r="AE122" s="100"/>
      <c r="AF122" s="100"/>
      <c r="AG122" s="100"/>
      <c r="AH122" s="100"/>
      <c r="AI122" s="100"/>
      <c r="AJ122" s="100"/>
    </row>
    <row r="123" spans="1:36" x14ac:dyDescent="0.3">
      <c r="A123" s="99"/>
      <c r="B123" s="100"/>
      <c r="C123" s="101"/>
      <c r="D123" s="100"/>
      <c r="E123" s="100"/>
      <c r="F123" s="100"/>
      <c r="G123" s="100"/>
      <c r="H123" s="100"/>
      <c r="I123" s="99"/>
      <c r="J123" s="100"/>
      <c r="K123" s="100"/>
      <c r="L123" s="100"/>
      <c r="M123" s="100"/>
      <c r="N123" s="100"/>
      <c r="O123" s="100"/>
      <c r="P123" s="104"/>
      <c r="Q123" s="100"/>
      <c r="R123" s="100"/>
      <c r="S123" s="100"/>
      <c r="T123" s="100"/>
      <c r="U123" s="100"/>
      <c r="V123" s="100"/>
      <c r="W123" s="100"/>
      <c r="X123" s="100"/>
      <c r="Y123" s="100"/>
      <c r="Z123" s="100"/>
      <c r="AA123" s="569"/>
      <c r="AB123" s="100"/>
      <c r="AC123" s="100"/>
      <c r="AD123" s="100"/>
      <c r="AE123" s="100"/>
      <c r="AF123" s="100"/>
      <c r="AG123" s="100"/>
      <c r="AH123" s="100"/>
      <c r="AI123" s="100"/>
      <c r="AJ123" s="100"/>
    </row>
    <row r="124" spans="1:36" ht="83.25" customHeight="1" x14ac:dyDescent="0.3">
      <c r="A124" s="99"/>
      <c r="B124" s="100"/>
      <c r="C124" s="101"/>
      <c r="D124" s="100"/>
      <c r="E124" s="100"/>
      <c r="F124" s="100"/>
      <c r="G124" s="100"/>
      <c r="H124" s="100"/>
      <c r="I124" s="99"/>
      <c r="J124" s="100"/>
      <c r="K124" s="100"/>
      <c r="L124" s="100"/>
      <c r="M124" s="100"/>
      <c r="N124" s="100"/>
      <c r="O124" s="100"/>
      <c r="P124" s="104"/>
      <c r="Q124" s="100"/>
      <c r="R124" s="100"/>
      <c r="S124" s="100"/>
      <c r="T124" s="100"/>
      <c r="U124" s="100"/>
      <c r="V124" s="100"/>
      <c r="W124" s="100"/>
      <c r="X124" s="100"/>
      <c r="Y124" s="100"/>
      <c r="Z124" s="100"/>
      <c r="AA124" s="569"/>
      <c r="AB124" s="100"/>
      <c r="AC124" s="100"/>
      <c r="AD124" s="100"/>
      <c r="AE124" s="100"/>
      <c r="AF124" s="100"/>
      <c r="AG124" s="100"/>
      <c r="AH124" s="100"/>
      <c r="AI124" s="100"/>
      <c r="AJ124" s="100"/>
    </row>
    <row r="125" spans="1:36" x14ac:dyDescent="0.3">
      <c r="A125" s="99"/>
      <c r="B125" s="100"/>
      <c r="C125" s="101"/>
      <c r="D125" s="100"/>
      <c r="E125" s="100"/>
      <c r="F125" s="100"/>
      <c r="G125" s="100"/>
      <c r="H125" s="100"/>
      <c r="I125" s="99"/>
      <c r="J125" s="100"/>
      <c r="K125" s="100"/>
      <c r="L125" s="100"/>
      <c r="M125" s="100"/>
      <c r="N125" s="100"/>
      <c r="O125" s="100"/>
      <c r="P125" s="104"/>
      <c r="Q125" s="100"/>
      <c r="R125" s="100"/>
      <c r="S125" s="100"/>
      <c r="T125" s="100"/>
      <c r="U125" s="100"/>
      <c r="V125" s="100"/>
      <c r="W125" s="100"/>
      <c r="X125" s="100"/>
      <c r="Y125" s="100"/>
      <c r="Z125" s="100"/>
      <c r="AA125" s="569"/>
      <c r="AB125" s="100"/>
      <c r="AC125" s="100"/>
      <c r="AD125" s="100"/>
      <c r="AE125" s="100"/>
      <c r="AF125" s="100"/>
      <c r="AG125" s="100"/>
      <c r="AH125" s="100"/>
      <c r="AI125" s="100"/>
      <c r="AJ125" s="100"/>
    </row>
    <row r="126" spans="1:36" x14ac:dyDescent="0.3">
      <c r="A126" s="99"/>
      <c r="B126" s="100"/>
      <c r="C126" s="101"/>
      <c r="D126" s="100"/>
      <c r="E126" s="100"/>
      <c r="F126" s="100"/>
      <c r="G126" s="100"/>
      <c r="H126" s="100"/>
      <c r="I126" s="99"/>
      <c r="J126" s="100"/>
      <c r="K126" s="100"/>
      <c r="L126" s="100"/>
      <c r="M126" s="100"/>
      <c r="N126" s="100"/>
      <c r="O126" s="100"/>
      <c r="P126" s="104"/>
      <c r="Q126" s="100"/>
      <c r="R126" s="100"/>
      <c r="S126" s="100"/>
      <c r="T126" s="100"/>
      <c r="U126" s="100"/>
      <c r="V126" s="100"/>
      <c r="W126" s="100"/>
      <c r="X126" s="100"/>
      <c r="Y126" s="100"/>
      <c r="Z126" s="100"/>
      <c r="AA126" s="569"/>
      <c r="AB126" s="100"/>
      <c r="AC126" s="100"/>
      <c r="AD126" s="100"/>
      <c r="AE126" s="100"/>
      <c r="AF126" s="100"/>
      <c r="AG126" s="100"/>
      <c r="AH126" s="100"/>
      <c r="AI126" s="100"/>
      <c r="AJ126" s="100"/>
    </row>
    <row r="127" spans="1:36" ht="14.85" customHeight="1" x14ac:dyDescent="0.3">
      <c r="A127" s="99"/>
      <c r="B127" s="100"/>
      <c r="C127" s="101"/>
      <c r="D127" s="100"/>
      <c r="E127" s="100"/>
      <c r="F127" s="100"/>
      <c r="G127" s="100"/>
      <c r="H127" s="100"/>
      <c r="I127" s="99"/>
      <c r="J127" s="100"/>
      <c r="K127" s="100"/>
      <c r="L127" s="100"/>
      <c r="M127" s="100"/>
      <c r="N127" s="100"/>
      <c r="O127" s="100"/>
      <c r="P127" s="104"/>
      <c r="Q127" s="100"/>
      <c r="R127" s="100"/>
      <c r="S127" s="100"/>
      <c r="T127" s="100"/>
      <c r="U127" s="100"/>
      <c r="V127" s="100"/>
      <c r="W127" s="100"/>
      <c r="X127" s="100"/>
      <c r="Y127" s="100"/>
      <c r="Z127" s="100"/>
      <c r="AA127" s="569"/>
      <c r="AB127" s="100"/>
      <c r="AC127" s="100"/>
      <c r="AD127" s="100"/>
      <c r="AE127" s="100"/>
      <c r="AF127" s="100"/>
      <c r="AG127" s="100"/>
      <c r="AH127" s="100"/>
      <c r="AI127" s="100"/>
      <c r="AJ127" s="100"/>
    </row>
    <row r="128" spans="1:36" x14ac:dyDescent="0.3">
      <c r="A128" s="99"/>
      <c r="B128" s="100"/>
      <c r="C128" s="101"/>
      <c r="D128" s="100"/>
      <c r="E128" s="100"/>
      <c r="F128" s="100"/>
      <c r="G128" s="100"/>
      <c r="H128" s="100"/>
      <c r="I128" s="99"/>
      <c r="J128" s="100"/>
      <c r="K128" s="100"/>
      <c r="L128" s="100"/>
      <c r="M128" s="100"/>
      <c r="N128" s="100"/>
      <c r="O128" s="100"/>
      <c r="P128" s="104"/>
      <c r="Q128" s="100"/>
      <c r="R128" s="100"/>
      <c r="S128" s="100"/>
      <c r="T128" s="100"/>
      <c r="U128" s="100"/>
      <c r="V128" s="100"/>
      <c r="W128" s="100"/>
      <c r="X128" s="100"/>
      <c r="Y128" s="100"/>
      <c r="Z128" s="100"/>
      <c r="AA128" s="569"/>
      <c r="AB128" s="100"/>
      <c r="AC128" s="100"/>
      <c r="AD128" s="100"/>
      <c r="AE128" s="100"/>
      <c r="AF128" s="100"/>
      <c r="AG128" s="100"/>
      <c r="AH128" s="100"/>
      <c r="AI128" s="100"/>
      <c r="AJ128" s="100"/>
    </row>
    <row r="129" spans="1:36" x14ac:dyDescent="0.3">
      <c r="A129" s="99"/>
      <c r="B129" s="100"/>
      <c r="C129" s="101"/>
      <c r="D129" s="100"/>
      <c r="E129" s="100"/>
      <c r="F129" s="100"/>
      <c r="G129" s="100"/>
      <c r="H129" s="100"/>
      <c r="I129" s="99"/>
      <c r="J129" s="100"/>
      <c r="K129" s="100"/>
      <c r="L129" s="100"/>
      <c r="M129" s="100"/>
      <c r="N129" s="100"/>
      <c r="O129" s="100"/>
      <c r="P129" s="104"/>
      <c r="Q129" s="100"/>
      <c r="R129" s="100"/>
      <c r="S129" s="100"/>
      <c r="T129" s="100"/>
      <c r="U129" s="100"/>
      <c r="V129" s="100"/>
      <c r="W129" s="100"/>
      <c r="X129" s="100"/>
      <c r="Y129" s="100"/>
      <c r="Z129" s="100"/>
      <c r="AA129" s="569"/>
      <c r="AB129" s="100"/>
      <c r="AC129" s="100"/>
      <c r="AD129" s="100"/>
      <c r="AE129" s="100"/>
      <c r="AF129" s="100"/>
      <c r="AG129" s="100"/>
      <c r="AH129" s="100"/>
      <c r="AI129" s="100"/>
      <c r="AJ129" s="100"/>
    </row>
    <row r="130" spans="1:36" x14ac:dyDescent="0.3">
      <c r="A130" s="99"/>
      <c r="B130" s="100"/>
      <c r="C130" s="101"/>
      <c r="D130" s="100"/>
      <c r="E130" s="100"/>
      <c r="F130" s="100"/>
      <c r="G130" s="100"/>
      <c r="H130" s="100"/>
      <c r="I130" s="99"/>
      <c r="J130" s="100"/>
      <c r="K130" s="100"/>
      <c r="L130" s="100"/>
      <c r="M130" s="100"/>
      <c r="N130" s="100"/>
      <c r="O130" s="100"/>
      <c r="P130" s="104"/>
      <c r="Q130" s="100"/>
      <c r="R130" s="100"/>
      <c r="S130" s="100"/>
      <c r="T130" s="100"/>
      <c r="U130" s="100"/>
      <c r="V130" s="100"/>
      <c r="W130" s="100"/>
      <c r="X130" s="100"/>
      <c r="Y130" s="100"/>
      <c r="Z130" s="100"/>
      <c r="AA130" s="569"/>
      <c r="AB130" s="100"/>
      <c r="AC130" s="100"/>
      <c r="AD130" s="100"/>
      <c r="AE130" s="100"/>
      <c r="AF130" s="100"/>
      <c r="AG130" s="100"/>
      <c r="AH130" s="100"/>
      <c r="AI130" s="100"/>
      <c r="AJ130" s="100"/>
    </row>
    <row r="131" spans="1:36" x14ac:dyDescent="0.3">
      <c r="A131" s="99"/>
      <c r="B131" s="100"/>
      <c r="C131" s="101"/>
      <c r="D131" s="100"/>
      <c r="E131" s="100"/>
      <c r="F131" s="100"/>
      <c r="G131" s="100"/>
      <c r="H131" s="100"/>
      <c r="I131" s="99"/>
      <c r="J131" s="100"/>
      <c r="K131" s="100"/>
      <c r="L131" s="100"/>
      <c r="M131" s="100"/>
      <c r="N131" s="100"/>
      <c r="O131" s="100"/>
      <c r="P131" s="104"/>
      <c r="Q131" s="100"/>
      <c r="R131" s="100"/>
      <c r="S131" s="100"/>
      <c r="T131" s="100"/>
      <c r="U131" s="100"/>
      <c r="V131" s="100"/>
      <c r="W131" s="100"/>
      <c r="X131" s="100"/>
      <c r="Y131" s="100"/>
      <c r="Z131" s="100"/>
      <c r="AA131" s="569"/>
      <c r="AB131" s="100"/>
      <c r="AC131" s="100"/>
      <c r="AD131" s="100"/>
      <c r="AE131" s="100"/>
      <c r="AF131" s="100"/>
      <c r="AG131" s="100"/>
      <c r="AH131" s="100"/>
      <c r="AI131" s="100"/>
      <c r="AJ131" s="100"/>
    </row>
    <row r="132" spans="1:36" x14ac:dyDescent="0.3">
      <c r="A132" s="99"/>
      <c r="B132" s="100"/>
      <c r="C132" s="101"/>
      <c r="D132" s="100"/>
      <c r="E132" s="100"/>
      <c r="F132" s="100"/>
      <c r="G132" s="100"/>
      <c r="H132" s="100"/>
      <c r="I132" s="99"/>
      <c r="J132" s="100"/>
      <c r="K132" s="100"/>
      <c r="L132" s="100"/>
      <c r="M132" s="100"/>
      <c r="N132" s="100"/>
      <c r="O132" s="100"/>
      <c r="P132" s="104"/>
      <c r="Q132" s="100"/>
      <c r="R132" s="100"/>
      <c r="S132" s="100"/>
      <c r="T132" s="100"/>
      <c r="U132" s="100"/>
      <c r="V132" s="100"/>
      <c r="W132" s="100"/>
      <c r="X132" s="100"/>
      <c r="Y132" s="100"/>
      <c r="Z132" s="100"/>
      <c r="AA132" s="569"/>
      <c r="AB132" s="100"/>
      <c r="AC132" s="100"/>
      <c r="AD132" s="100"/>
      <c r="AE132" s="100"/>
      <c r="AF132" s="100"/>
      <c r="AG132" s="100"/>
      <c r="AH132" s="100"/>
      <c r="AI132" s="100"/>
      <c r="AJ132" s="100"/>
    </row>
    <row r="133" spans="1:36" ht="14.25" customHeight="1" x14ac:dyDescent="0.3">
      <c r="A133" s="99"/>
      <c r="B133" s="100"/>
      <c r="C133" s="101"/>
      <c r="D133" s="100"/>
      <c r="E133" s="100"/>
      <c r="F133" s="100"/>
      <c r="G133" s="100"/>
      <c r="H133" s="100"/>
      <c r="I133" s="99"/>
      <c r="J133" s="100"/>
      <c r="K133" s="100"/>
      <c r="L133" s="100"/>
      <c r="M133" s="100"/>
      <c r="N133" s="100"/>
      <c r="O133" s="100"/>
      <c r="P133" s="104"/>
      <c r="Q133" s="100"/>
      <c r="R133" s="100"/>
      <c r="S133" s="100"/>
      <c r="T133" s="100"/>
      <c r="U133" s="100"/>
      <c r="V133" s="100"/>
      <c r="W133" s="100"/>
      <c r="X133" s="100"/>
      <c r="Y133" s="100"/>
      <c r="Z133" s="100"/>
      <c r="AA133" s="569"/>
      <c r="AB133" s="100"/>
      <c r="AC133" s="100"/>
      <c r="AD133" s="100"/>
      <c r="AE133" s="100"/>
      <c r="AF133" s="100"/>
      <c r="AG133" s="100"/>
      <c r="AH133" s="100"/>
      <c r="AI133" s="100"/>
      <c r="AJ133" s="100"/>
    </row>
    <row r="134" spans="1:36" ht="14.85" customHeight="1" x14ac:dyDescent="0.3">
      <c r="A134" s="99"/>
      <c r="B134" s="100"/>
      <c r="C134" s="101"/>
      <c r="D134" s="100"/>
      <c r="E134" s="100"/>
      <c r="F134" s="100"/>
      <c r="G134" s="100"/>
      <c r="H134" s="100"/>
      <c r="I134" s="99"/>
      <c r="J134" s="100"/>
      <c r="K134" s="100"/>
      <c r="L134" s="100"/>
      <c r="M134" s="100"/>
      <c r="N134" s="100"/>
      <c r="O134" s="100"/>
      <c r="P134" s="104"/>
      <c r="Q134" s="100"/>
      <c r="R134" s="100"/>
      <c r="S134" s="100"/>
      <c r="T134" s="100"/>
      <c r="U134" s="100"/>
      <c r="V134" s="100"/>
      <c r="W134" s="100"/>
      <c r="X134" s="100"/>
      <c r="Y134" s="100"/>
      <c r="Z134" s="100"/>
      <c r="AA134" s="569"/>
      <c r="AB134" s="100"/>
      <c r="AC134" s="100"/>
      <c r="AD134" s="100"/>
      <c r="AE134" s="100"/>
      <c r="AF134" s="100"/>
      <c r="AG134" s="100"/>
      <c r="AH134" s="100"/>
      <c r="AI134" s="100"/>
      <c r="AJ134" s="100"/>
    </row>
    <row r="135" spans="1:36" x14ac:dyDescent="0.3">
      <c r="A135" s="99"/>
      <c r="B135" s="100"/>
      <c r="C135" s="101"/>
      <c r="D135" s="100"/>
      <c r="E135" s="100"/>
      <c r="F135" s="100"/>
      <c r="G135" s="100"/>
      <c r="H135" s="100"/>
      <c r="I135" s="99"/>
      <c r="J135" s="100"/>
      <c r="K135" s="100"/>
      <c r="L135" s="100"/>
      <c r="M135" s="100"/>
      <c r="N135" s="100"/>
      <c r="O135" s="100"/>
      <c r="P135" s="104"/>
      <c r="Q135" s="100"/>
      <c r="R135" s="100"/>
      <c r="S135" s="100"/>
      <c r="T135" s="100"/>
      <c r="U135" s="100"/>
      <c r="V135" s="100"/>
      <c r="W135" s="100"/>
      <c r="X135" s="100"/>
      <c r="Y135" s="100"/>
      <c r="Z135" s="100"/>
      <c r="AA135" s="569"/>
      <c r="AB135" s="100"/>
      <c r="AC135" s="100"/>
      <c r="AD135" s="100"/>
      <c r="AE135" s="100"/>
      <c r="AF135" s="100"/>
      <c r="AG135" s="100"/>
      <c r="AH135" s="100"/>
      <c r="AI135" s="100"/>
      <c r="AJ135" s="100"/>
    </row>
    <row r="136" spans="1:36" x14ac:dyDescent="0.3">
      <c r="A136" s="99"/>
      <c r="B136" s="100"/>
      <c r="C136" s="101"/>
      <c r="D136" s="100"/>
      <c r="E136" s="100"/>
      <c r="F136" s="100"/>
      <c r="G136" s="100"/>
      <c r="H136" s="100"/>
      <c r="I136" s="99"/>
      <c r="J136" s="100"/>
      <c r="K136" s="100"/>
      <c r="L136" s="100"/>
      <c r="M136" s="100"/>
      <c r="N136" s="100"/>
      <c r="O136" s="100"/>
      <c r="P136" s="104"/>
      <c r="Q136" s="100"/>
      <c r="R136" s="100"/>
      <c r="S136" s="100"/>
      <c r="T136" s="100"/>
      <c r="U136" s="100"/>
      <c r="V136" s="100"/>
      <c r="W136" s="100"/>
      <c r="X136" s="100"/>
      <c r="Y136" s="100"/>
      <c r="Z136" s="100"/>
      <c r="AA136" s="569"/>
      <c r="AB136" s="100"/>
      <c r="AC136" s="100"/>
      <c r="AD136" s="100"/>
      <c r="AE136" s="100"/>
      <c r="AF136" s="100"/>
      <c r="AG136" s="100"/>
      <c r="AH136" s="100"/>
      <c r="AI136" s="100"/>
      <c r="AJ136" s="100"/>
    </row>
    <row r="137" spans="1:36" x14ac:dyDescent="0.3">
      <c r="A137" s="99"/>
      <c r="B137" s="100"/>
      <c r="C137" s="101"/>
      <c r="D137" s="100"/>
      <c r="E137" s="100"/>
      <c r="F137" s="100"/>
      <c r="G137" s="100"/>
      <c r="H137" s="100"/>
      <c r="I137" s="99"/>
      <c r="J137" s="100"/>
      <c r="K137" s="100"/>
      <c r="L137" s="100"/>
      <c r="M137" s="100"/>
      <c r="N137" s="100"/>
      <c r="O137" s="100"/>
      <c r="P137" s="104"/>
      <c r="Q137" s="100"/>
      <c r="R137" s="100"/>
      <c r="S137" s="100"/>
      <c r="T137" s="100"/>
      <c r="U137" s="100"/>
      <c r="V137" s="100"/>
      <c r="W137" s="100"/>
      <c r="X137" s="100"/>
      <c r="Y137" s="100"/>
      <c r="Z137" s="100"/>
      <c r="AA137" s="569"/>
      <c r="AB137" s="100"/>
      <c r="AC137" s="100"/>
      <c r="AD137" s="100"/>
      <c r="AE137" s="100"/>
      <c r="AF137" s="100"/>
      <c r="AG137" s="100"/>
      <c r="AH137" s="100"/>
      <c r="AI137" s="100"/>
      <c r="AJ137" s="100"/>
    </row>
    <row r="138" spans="1:36" x14ac:dyDescent="0.3">
      <c r="A138" s="99"/>
      <c r="B138" s="100"/>
      <c r="C138" s="101"/>
      <c r="D138" s="100"/>
      <c r="E138" s="100"/>
      <c r="F138" s="100"/>
      <c r="G138" s="100"/>
      <c r="H138" s="100"/>
      <c r="I138" s="99"/>
      <c r="J138" s="100"/>
      <c r="K138" s="100"/>
      <c r="L138" s="100"/>
      <c r="M138" s="100"/>
      <c r="N138" s="100"/>
      <c r="O138" s="100"/>
      <c r="P138" s="104"/>
      <c r="Q138" s="100"/>
      <c r="R138" s="100"/>
      <c r="S138" s="100"/>
      <c r="T138" s="100"/>
      <c r="U138" s="100"/>
      <c r="V138" s="100"/>
      <c r="W138" s="100"/>
      <c r="X138" s="100"/>
      <c r="Y138" s="100"/>
      <c r="Z138" s="100"/>
      <c r="AA138" s="569"/>
      <c r="AB138" s="100"/>
      <c r="AC138" s="100"/>
      <c r="AD138" s="100"/>
      <c r="AE138" s="100"/>
      <c r="AF138" s="100"/>
      <c r="AG138" s="100"/>
      <c r="AH138" s="100"/>
      <c r="AI138" s="100"/>
      <c r="AJ138" s="100"/>
    </row>
    <row r="139" spans="1:36" x14ac:dyDescent="0.3">
      <c r="A139" s="99"/>
      <c r="B139" s="100"/>
      <c r="C139" s="101"/>
      <c r="D139" s="100"/>
      <c r="E139" s="100"/>
      <c r="F139" s="100"/>
      <c r="G139" s="100"/>
      <c r="H139" s="100"/>
      <c r="I139" s="99"/>
      <c r="J139" s="100"/>
      <c r="K139" s="100"/>
      <c r="L139" s="100"/>
      <c r="M139" s="100"/>
      <c r="N139" s="100"/>
      <c r="O139" s="100"/>
      <c r="P139" s="104"/>
      <c r="Q139" s="100"/>
      <c r="R139" s="100"/>
      <c r="S139" s="100"/>
      <c r="T139" s="100"/>
      <c r="U139" s="100"/>
      <c r="V139" s="100"/>
      <c r="W139" s="100"/>
      <c r="X139" s="100"/>
      <c r="Y139" s="100"/>
      <c r="Z139" s="100"/>
      <c r="AA139" s="569"/>
      <c r="AB139" s="100"/>
      <c r="AC139" s="100"/>
      <c r="AD139" s="100"/>
      <c r="AE139" s="100"/>
      <c r="AF139" s="100"/>
      <c r="AG139" s="100"/>
      <c r="AH139" s="100"/>
      <c r="AI139" s="100"/>
      <c r="AJ139" s="100"/>
    </row>
    <row r="140" spans="1:36" ht="183.75" customHeight="1" x14ac:dyDescent="0.3">
      <c r="A140" s="99"/>
      <c r="B140" s="100"/>
      <c r="C140" s="101"/>
      <c r="D140" s="100"/>
      <c r="E140" s="100"/>
      <c r="F140" s="100"/>
      <c r="G140" s="100"/>
      <c r="H140" s="100"/>
      <c r="I140" s="99"/>
      <c r="J140" s="100"/>
      <c r="K140" s="100"/>
      <c r="L140" s="100"/>
      <c r="M140" s="100"/>
      <c r="N140" s="100"/>
      <c r="O140" s="100"/>
      <c r="P140" s="104"/>
      <c r="Q140" s="100"/>
      <c r="R140" s="100"/>
      <c r="S140" s="100"/>
      <c r="T140" s="100"/>
      <c r="U140" s="100"/>
      <c r="V140" s="100"/>
      <c r="W140" s="100"/>
      <c r="X140" s="100"/>
      <c r="Y140" s="100"/>
      <c r="Z140" s="100"/>
      <c r="AA140" s="569"/>
      <c r="AB140" s="100"/>
      <c r="AC140" s="100"/>
      <c r="AD140" s="100"/>
      <c r="AE140" s="100"/>
      <c r="AF140" s="100"/>
      <c r="AG140" s="100"/>
      <c r="AH140" s="100"/>
      <c r="AI140" s="100"/>
      <c r="AJ140" s="100"/>
    </row>
    <row r="141" spans="1:36" x14ac:dyDescent="0.3">
      <c r="A141" s="99"/>
      <c r="B141" s="100"/>
      <c r="C141" s="101"/>
      <c r="D141" s="100"/>
      <c r="E141" s="100"/>
      <c r="F141" s="100"/>
      <c r="G141" s="100"/>
      <c r="H141" s="100"/>
      <c r="I141" s="99"/>
      <c r="J141" s="100"/>
      <c r="K141" s="100"/>
      <c r="L141" s="100"/>
      <c r="M141" s="100"/>
      <c r="N141" s="100"/>
      <c r="O141" s="100"/>
      <c r="P141" s="104"/>
      <c r="Q141" s="100"/>
      <c r="R141" s="100"/>
      <c r="S141" s="100"/>
      <c r="T141" s="100"/>
      <c r="U141" s="100"/>
      <c r="V141" s="100"/>
      <c r="W141" s="100"/>
      <c r="X141" s="100"/>
      <c r="Y141" s="100"/>
      <c r="Z141" s="100"/>
      <c r="AA141" s="569"/>
      <c r="AB141" s="100"/>
      <c r="AC141" s="100"/>
      <c r="AD141" s="100"/>
      <c r="AE141" s="100"/>
      <c r="AF141" s="100"/>
      <c r="AG141" s="100"/>
      <c r="AH141" s="100"/>
      <c r="AI141" s="100"/>
      <c r="AJ141" s="100"/>
    </row>
    <row r="142" spans="1:36" x14ac:dyDescent="0.3">
      <c r="A142" s="99"/>
      <c r="B142" s="100"/>
      <c r="C142" s="101"/>
      <c r="D142" s="100"/>
      <c r="E142" s="100"/>
      <c r="F142" s="100"/>
      <c r="G142" s="100"/>
      <c r="H142" s="100"/>
      <c r="I142" s="99"/>
      <c r="J142" s="100"/>
      <c r="K142" s="100"/>
      <c r="L142" s="100"/>
      <c r="M142" s="100"/>
      <c r="N142" s="100"/>
      <c r="O142" s="100"/>
      <c r="P142" s="104"/>
      <c r="Q142" s="100"/>
      <c r="R142" s="100"/>
      <c r="S142" s="100"/>
      <c r="T142" s="100"/>
      <c r="U142" s="100"/>
      <c r="V142" s="100"/>
      <c r="W142" s="100"/>
      <c r="X142" s="100"/>
      <c r="Y142" s="100"/>
      <c r="Z142" s="100"/>
      <c r="AA142" s="569"/>
      <c r="AB142" s="100"/>
      <c r="AC142" s="100"/>
      <c r="AD142" s="100"/>
      <c r="AE142" s="100"/>
      <c r="AF142" s="100"/>
      <c r="AG142" s="100"/>
      <c r="AH142" s="100"/>
      <c r="AI142" s="100"/>
      <c r="AJ142" s="100"/>
    </row>
    <row r="143" spans="1:36" x14ac:dyDescent="0.3">
      <c r="A143" s="99"/>
      <c r="B143" s="100"/>
      <c r="C143" s="101"/>
      <c r="D143" s="100"/>
      <c r="E143" s="100"/>
      <c r="F143" s="100"/>
      <c r="G143" s="100"/>
      <c r="H143" s="100"/>
      <c r="I143" s="99"/>
      <c r="J143" s="100"/>
      <c r="K143" s="100"/>
      <c r="L143" s="100"/>
      <c r="M143" s="100"/>
      <c r="N143" s="100"/>
      <c r="O143" s="100"/>
      <c r="P143" s="104"/>
      <c r="Q143" s="100"/>
      <c r="R143" s="100"/>
      <c r="S143" s="100"/>
      <c r="T143" s="100"/>
      <c r="U143" s="100"/>
      <c r="V143" s="100"/>
      <c r="W143" s="100"/>
      <c r="X143" s="100"/>
      <c r="Y143" s="100"/>
      <c r="Z143" s="100"/>
      <c r="AA143" s="569"/>
      <c r="AB143" s="100"/>
      <c r="AC143" s="100"/>
      <c r="AD143" s="100"/>
      <c r="AE143" s="100"/>
      <c r="AF143" s="100"/>
      <c r="AG143" s="100"/>
      <c r="AH143" s="100"/>
      <c r="AI143" s="100"/>
      <c r="AJ143" s="100"/>
    </row>
    <row r="144" spans="1:36" x14ac:dyDescent="0.3">
      <c r="A144" s="99"/>
      <c r="B144" s="100"/>
      <c r="C144" s="101"/>
      <c r="D144" s="100"/>
      <c r="E144" s="100"/>
      <c r="F144" s="100"/>
      <c r="G144" s="100"/>
      <c r="H144" s="100"/>
      <c r="I144" s="99"/>
      <c r="J144" s="100"/>
      <c r="K144" s="100"/>
      <c r="L144" s="100"/>
      <c r="M144" s="100"/>
      <c r="N144" s="100"/>
      <c r="O144" s="100"/>
      <c r="P144" s="104"/>
      <c r="Q144" s="100"/>
      <c r="R144" s="100"/>
      <c r="S144" s="100"/>
      <c r="T144" s="100"/>
      <c r="U144" s="100"/>
      <c r="V144" s="100"/>
      <c r="W144" s="100"/>
      <c r="X144" s="100"/>
      <c r="Y144" s="100"/>
      <c r="Z144" s="100"/>
      <c r="AA144" s="569"/>
      <c r="AB144" s="100"/>
      <c r="AC144" s="100"/>
      <c r="AD144" s="100"/>
      <c r="AE144" s="100"/>
      <c r="AF144" s="100"/>
      <c r="AG144" s="100"/>
      <c r="AH144" s="100"/>
      <c r="AI144" s="100"/>
      <c r="AJ144" s="100"/>
    </row>
    <row r="145" spans="1:36" x14ac:dyDescent="0.3">
      <c r="A145" s="99"/>
      <c r="B145" s="100"/>
      <c r="C145" s="101"/>
      <c r="D145" s="100"/>
      <c r="E145" s="100"/>
      <c r="F145" s="100"/>
      <c r="G145" s="100"/>
      <c r="H145" s="100"/>
      <c r="I145" s="99"/>
      <c r="J145" s="100"/>
      <c r="K145" s="100"/>
      <c r="L145" s="100"/>
      <c r="M145" s="100"/>
      <c r="N145" s="100"/>
      <c r="O145" s="100"/>
      <c r="P145" s="104"/>
      <c r="Q145" s="100"/>
      <c r="R145" s="100"/>
      <c r="S145" s="100"/>
      <c r="T145" s="100"/>
      <c r="U145" s="100"/>
      <c r="V145" s="100"/>
      <c r="W145" s="100"/>
      <c r="X145" s="100"/>
      <c r="Y145" s="100"/>
      <c r="Z145" s="100"/>
      <c r="AA145" s="569"/>
      <c r="AB145" s="100"/>
      <c r="AC145" s="100"/>
      <c r="AD145" s="100"/>
      <c r="AE145" s="100"/>
      <c r="AF145" s="100"/>
      <c r="AG145" s="100"/>
      <c r="AH145" s="100"/>
      <c r="AI145" s="100"/>
      <c r="AJ145" s="100"/>
    </row>
    <row r="146" spans="1:36" x14ac:dyDescent="0.3">
      <c r="A146" s="99"/>
      <c r="B146" s="100"/>
      <c r="C146" s="101"/>
      <c r="D146" s="100"/>
      <c r="E146" s="100"/>
      <c r="F146" s="100"/>
      <c r="G146" s="100"/>
      <c r="H146" s="100"/>
      <c r="I146" s="99"/>
      <c r="J146" s="100"/>
      <c r="K146" s="100"/>
      <c r="L146" s="100"/>
      <c r="M146" s="100"/>
      <c r="N146" s="100"/>
      <c r="O146" s="100"/>
      <c r="P146" s="104"/>
      <c r="Q146" s="100"/>
      <c r="R146" s="100"/>
      <c r="S146" s="100"/>
      <c r="T146" s="100"/>
      <c r="U146" s="100"/>
      <c r="V146" s="100"/>
      <c r="W146" s="100"/>
      <c r="X146" s="100"/>
      <c r="Y146" s="100"/>
      <c r="Z146" s="100"/>
      <c r="AA146" s="569"/>
      <c r="AB146" s="100"/>
      <c r="AC146" s="100"/>
      <c r="AD146" s="100"/>
      <c r="AE146" s="100"/>
      <c r="AF146" s="100"/>
      <c r="AG146" s="100"/>
      <c r="AH146" s="100"/>
      <c r="AI146" s="100"/>
      <c r="AJ146" s="100"/>
    </row>
    <row r="147" spans="1:36" x14ac:dyDescent="0.3">
      <c r="A147" s="99"/>
      <c r="B147" s="100"/>
      <c r="C147" s="101"/>
      <c r="D147" s="100"/>
      <c r="E147" s="100"/>
      <c r="F147" s="100"/>
      <c r="G147" s="100"/>
      <c r="H147" s="100"/>
      <c r="I147" s="99"/>
      <c r="J147" s="100"/>
      <c r="K147" s="100"/>
      <c r="L147" s="100"/>
      <c r="M147" s="100"/>
      <c r="N147" s="100"/>
      <c r="O147" s="100"/>
      <c r="P147" s="104"/>
      <c r="Q147" s="100"/>
      <c r="R147" s="100"/>
      <c r="S147" s="100"/>
      <c r="T147" s="100"/>
      <c r="U147" s="100"/>
      <c r="V147" s="100"/>
      <c r="W147" s="100"/>
      <c r="X147" s="100"/>
      <c r="Y147" s="100"/>
      <c r="Z147" s="100"/>
      <c r="AA147" s="569"/>
      <c r="AB147" s="100"/>
      <c r="AC147" s="100"/>
      <c r="AD147" s="100"/>
      <c r="AE147" s="100"/>
      <c r="AF147" s="100"/>
      <c r="AG147" s="100"/>
      <c r="AH147" s="100"/>
      <c r="AI147" s="100"/>
      <c r="AJ147" s="100"/>
    </row>
    <row r="148" spans="1:36" x14ac:dyDescent="0.3">
      <c r="A148" s="99"/>
      <c r="B148" s="100"/>
      <c r="C148" s="101"/>
      <c r="D148" s="100"/>
      <c r="E148" s="100"/>
      <c r="F148" s="100"/>
      <c r="G148" s="100"/>
      <c r="H148" s="100"/>
      <c r="I148" s="99"/>
      <c r="J148" s="100"/>
      <c r="K148" s="100"/>
      <c r="L148" s="100"/>
      <c r="M148" s="100"/>
      <c r="N148" s="100"/>
      <c r="O148" s="100"/>
      <c r="P148" s="104"/>
      <c r="Q148" s="100"/>
      <c r="R148" s="100"/>
      <c r="S148" s="100"/>
      <c r="T148" s="100"/>
      <c r="U148" s="100"/>
      <c r="V148" s="100"/>
      <c r="W148" s="100"/>
      <c r="X148" s="100"/>
      <c r="Y148" s="100"/>
      <c r="Z148" s="100"/>
      <c r="AA148" s="569"/>
      <c r="AB148" s="100"/>
      <c r="AC148" s="100"/>
      <c r="AD148" s="100"/>
      <c r="AE148" s="100"/>
      <c r="AF148" s="100"/>
      <c r="AG148" s="100"/>
      <c r="AH148" s="100"/>
      <c r="AI148" s="100"/>
      <c r="AJ148" s="100"/>
    </row>
    <row r="149" spans="1:36" x14ac:dyDescent="0.3">
      <c r="A149" s="99"/>
      <c r="B149" s="100"/>
      <c r="C149" s="101"/>
      <c r="D149" s="100"/>
      <c r="E149" s="100"/>
      <c r="F149" s="100"/>
      <c r="G149" s="100"/>
      <c r="H149" s="100"/>
      <c r="I149" s="99"/>
      <c r="J149" s="100"/>
      <c r="K149" s="100"/>
      <c r="L149" s="100"/>
      <c r="M149" s="100"/>
      <c r="N149" s="100"/>
      <c r="O149" s="100"/>
      <c r="P149" s="104"/>
      <c r="Q149" s="100"/>
      <c r="R149" s="100"/>
      <c r="S149" s="100"/>
      <c r="T149" s="100"/>
      <c r="U149" s="100"/>
      <c r="V149" s="100"/>
      <c r="W149" s="100"/>
      <c r="X149" s="100"/>
      <c r="Y149" s="100"/>
      <c r="Z149" s="100"/>
      <c r="AA149" s="569"/>
      <c r="AB149" s="100"/>
      <c r="AC149" s="100"/>
      <c r="AD149" s="100"/>
      <c r="AE149" s="100"/>
      <c r="AF149" s="100"/>
      <c r="AG149" s="100"/>
      <c r="AH149" s="100"/>
      <c r="AI149" s="100"/>
      <c r="AJ149" s="100"/>
    </row>
    <row r="150" spans="1:36" x14ac:dyDescent="0.3">
      <c r="A150" s="99"/>
      <c r="B150" s="100"/>
      <c r="C150" s="101"/>
      <c r="D150" s="100"/>
      <c r="E150" s="100"/>
      <c r="F150" s="100"/>
      <c r="G150" s="100"/>
      <c r="H150" s="100"/>
      <c r="I150" s="99"/>
      <c r="J150" s="100"/>
      <c r="K150" s="100"/>
      <c r="L150" s="100"/>
      <c r="M150" s="100"/>
      <c r="N150" s="100"/>
      <c r="O150" s="100"/>
      <c r="P150" s="104"/>
      <c r="Q150" s="100"/>
      <c r="R150" s="100"/>
      <c r="S150" s="100"/>
      <c r="T150" s="100"/>
      <c r="U150" s="100"/>
      <c r="V150" s="100"/>
      <c r="W150" s="100"/>
      <c r="X150" s="100"/>
      <c r="Y150" s="100"/>
      <c r="Z150" s="100"/>
      <c r="AA150" s="569"/>
      <c r="AB150" s="100"/>
      <c r="AC150" s="100"/>
      <c r="AD150" s="100"/>
      <c r="AE150" s="100"/>
      <c r="AF150" s="100"/>
      <c r="AG150" s="100"/>
      <c r="AH150" s="100"/>
      <c r="AI150" s="100"/>
      <c r="AJ150" s="100"/>
    </row>
    <row r="151" spans="1:36" x14ac:dyDescent="0.3">
      <c r="A151" s="99"/>
      <c r="B151" s="100"/>
      <c r="C151" s="101"/>
      <c r="D151" s="100"/>
      <c r="E151" s="100"/>
      <c r="F151" s="100"/>
      <c r="G151" s="100"/>
      <c r="H151" s="100"/>
      <c r="I151" s="99"/>
      <c r="J151" s="100"/>
      <c r="K151" s="100"/>
      <c r="L151" s="100"/>
      <c r="M151" s="100"/>
      <c r="N151" s="100"/>
      <c r="O151" s="100"/>
      <c r="P151" s="104"/>
      <c r="Q151" s="100"/>
      <c r="R151" s="100"/>
      <c r="S151" s="100"/>
      <c r="T151" s="100"/>
      <c r="U151" s="100"/>
      <c r="V151" s="100"/>
      <c r="W151" s="100"/>
      <c r="X151" s="100"/>
      <c r="Y151" s="100"/>
      <c r="Z151" s="100"/>
      <c r="AA151" s="569"/>
      <c r="AB151" s="100"/>
      <c r="AC151" s="100"/>
      <c r="AD151" s="100"/>
      <c r="AE151" s="100"/>
      <c r="AF151" s="100"/>
      <c r="AG151" s="100"/>
      <c r="AH151" s="100"/>
      <c r="AI151" s="100"/>
      <c r="AJ151" s="100"/>
    </row>
    <row r="152" spans="1:36" x14ac:dyDescent="0.3">
      <c r="A152" s="99"/>
      <c r="B152" s="100"/>
      <c r="C152" s="101"/>
      <c r="D152" s="100"/>
      <c r="E152" s="100"/>
      <c r="F152" s="100"/>
      <c r="G152" s="100"/>
      <c r="H152" s="100"/>
      <c r="I152" s="99"/>
      <c r="J152" s="100"/>
      <c r="K152" s="100"/>
      <c r="L152" s="100"/>
      <c r="M152" s="100"/>
      <c r="N152" s="100"/>
      <c r="O152" s="100"/>
      <c r="P152" s="104"/>
      <c r="Q152" s="100"/>
      <c r="R152" s="100"/>
      <c r="S152" s="100"/>
      <c r="T152" s="100"/>
      <c r="U152" s="100"/>
      <c r="V152" s="100"/>
      <c r="W152" s="100"/>
      <c r="X152" s="100"/>
      <c r="Y152" s="100"/>
      <c r="Z152" s="100"/>
      <c r="AA152" s="569"/>
      <c r="AB152" s="100"/>
      <c r="AC152" s="100"/>
      <c r="AD152" s="100"/>
      <c r="AE152" s="100"/>
      <c r="AF152" s="100"/>
      <c r="AG152" s="100"/>
      <c r="AH152" s="100"/>
      <c r="AI152" s="100"/>
      <c r="AJ152" s="100"/>
    </row>
    <row r="153" spans="1:36" x14ac:dyDescent="0.3">
      <c r="A153" s="99"/>
      <c r="B153" s="100"/>
      <c r="C153" s="101"/>
      <c r="D153" s="100"/>
      <c r="E153" s="100"/>
      <c r="F153" s="100"/>
      <c r="G153" s="100"/>
      <c r="H153" s="100"/>
      <c r="I153" s="99"/>
      <c r="J153" s="100"/>
      <c r="K153" s="100"/>
      <c r="L153" s="100"/>
      <c r="M153" s="100"/>
      <c r="N153" s="100"/>
      <c r="O153" s="100"/>
      <c r="P153" s="104"/>
      <c r="Q153" s="100"/>
      <c r="R153" s="100"/>
      <c r="S153" s="100"/>
      <c r="T153" s="100"/>
      <c r="U153" s="100"/>
      <c r="V153" s="100"/>
      <c r="W153" s="100"/>
      <c r="X153" s="100"/>
      <c r="Y153" s="100"/>
      <c r="Z153" s="100"/>
      <c r="AA153" s="569"/>
      <c r="AB153" s="100"/>
      <c r="AC153" s="100"/>
      <c r="AD153" s="100"/>
      <c r="AE153" s="100"/>
      <c r="AF153" s="100"/>
      <c r="AG153" s="100"/>
      <c r="AH153" s="100"/>
      <c r="AI153" s="100"/>
      <c r="AJ153" s="100"/>
    </row>
    <row r="154" spans="1:36" x14ac:dyDescent="0.3">
      <c r="A154" s="99"/>
      <c r="B154" s="100"/>
      <c r="C154" s="101"/>
      <c r="D154" s="100"/>
      <c r="E154" s="100"/>
      <c r="F154" s="100"/>
      <c r="G154" s="100"/>
      <c r="H154" s="100"/>
      <c r="I154" s="99"/>
      <c r="J154" s="100"/>
      <c r="K154" s="100"/>
      <c r="L154" s="100"/>
      <c r="M154" s="100"/>
      <c r="N154" s="100"/>
      <c r="O154" s="100"/>
      <c r="P154" s="104"/>
      <c r="Q154" s="100"/>
      <c r="R154" s="100"/>
      <c r="S154" s="100"/>
      <c r="T154" s="100"/>
      <c r="U154" s="100"/>
      <c r="V154" s="100"/>
      <c r="W154" s="100"/>
      <c r="X154" s="100"/>
      <c r="Y154" s="100"/>
      <c r="Z154" s="100"/>
      <c r="AA154" s="569"/>
      <c r="AB154" s="100"/>
      <c r="AC154" s="100"/>
      <c r="AD154" s="100"/>
      <c r="AE154" s="100"/>
      <c r="AF154" s="100"/>
      <c r="AG154" s="100"/>
      <c r="AH154" s="100"/>
      <c r="AI154" s="100"/>
      <c r="AJ154" s="100"/>
    </row>
    <row r="155" spans="1:36" x14ac:dyDescent="0.3">
      <c r="A155" s="99"/>
      <c r="B155" s="100"/>
      <c r="C155" s="101"/>
      <c r="D155" s="100"/>
      <c r="E155" s="100"/>
      <c r="F155" s="100"/>
      <c r="G155" s="100"/>
      <c r="H155" s="100"/>
      <c r="I155" s="99"/>
      <c r="J155" s="100"/>
      <c r="K155" s="100"/>
      <c r="L155" s="100"/>
      <c r="M155" s="100"/>
      <c r="N155" s="100"/>
      <c r="O155" s="100"/>
      <c r="P155" s="104"/>
      <c r="Q155" s="100"/>
      <c r="R155" s="100"/>
      <c r="S155" s="100"/>
      <c r="T155" s="100"/>
      <c r="U155" s="100"/>
      <c r="V155" s="100"/>
      <c r="W155" s="100"/>
      <c r="X155" s="100"/>
      <c r="Y155" s="100"/>
      <c r="Z155" s="100"/>
      <c r="AA155" s="569"/>
      <c r="AB155" s="100"/>
      <c r="AC155" s="100"/>
      <c r="AD155" s="100"/>
      <c r="AE155" s="100"/>
      <c r="AF155" s="100"/>
      <c r="AG155" s="100"/>
      <c r="AH155" s="100"/>
      <c r="AI155" s="100"/>
      <c r="AJ155" s="100"/>
    </row>
    <row r="156" spans="1:36" x14ac:dyDescent="0.3">
      <c r="A156" s="99"/>
      <c r="B156" s="100"/>
      <c r="C156" s="101"/>
      <c r="D156" s="100"/>
      <c r="E156" s="100"/>
      <c r="F156" s="100"/>
      <c r="G156" s="100"/>
      <c r="H156" s="100"/>
      <c r="I156" s="99"/>
      <c r="J156" s="100"/>
      <c r="K156" s="100"/>
      <c r="L156" s="100"/>
      <c r="M156" s="100"/>
      <c r="N156" s="100"/>
      <c r="O156" s="100"/>
      <c r="P156" s="104"/>
      <c r="Q156" s="100"/>
      <c r="R156" s="100"/>
      <c r="S156" s="100"/>
      <c r="T156" s="100"/>
      <c r="U156" s="100"/>
      <c r="V156" s="100"/>
      <c r="W156" s="100"/>
      <c r="X156" s="100"/>
      <c r="Y156" s="100"/>
      <c r="Z156" s="100"/>
      <c r="AA156" s="569"/>
      <c r="AB156" s="100"/>
      <c r="AC156" s="100"/>
      <c r="AD156" s="100"/>
      <c r="AE156" s="100"/>
      <c r="AF156" s="100"/>
      <c r="AG156" s="100"/>
      <c r="AH156" s="100"/>
      <c r="AI156" s="100"/>
      <c r="AJ156" s="100"/>
    </row>
    <row r="157" spans="1:36" x14ac:dyDescent="0.3">
      <c r="A157" s="99"/>
      <c r="B157" s="100"/>
      <c r="C157" s="101"/>
      <c r="D157" s="100"/>
      <c r="E157" s="100"/>
      <c r="F157" s="100"/>
      <c r="G157" s="100"/>
      <c r="H157" s="100"/>
      <c r="I157" s="99"/>
      <c r="J157" s="100"/>
      <c r="K157" s="100"/>
      <c r="L157" s="100"/>
      <c r="M157" s="100"/>
      <c r="N157" s="100"/>
      <c r="O157" s="100"/>
      <c r="P157" s="104"/>
      <c r="Q157" s="100"/>
      <c r="R157" s="100"/>
      <c r="S157" s="100"/>
      <c r="T157" s="100"/>
      <c r="U157" s="100"/>
      <c r="V157" s="100"/>
      <c r="W157" s="100"/>
      <c r="X157" s="100"/>
      <c r="Y157" s="100"/>
      <c r="Z157" s="100"/>
      <c r="AA157" s="569"/>
      <c r="AB157" s="100"/>
      <c r="AC157" s="100"/>
      <c r="AD157" s="100"/>
      <c r="AE157" s="100"/>
      <c r="AF157" s="100"/>
      <c r="AG157" s="100"/>
      <c r="AH157" s="100"/>
      <c r="AI157" s="100"/>
      <c r="AJ157" s="100"/>
    </row>
    <row r="158" spans="1:36" x14ac:dyDescent="0.3">
      <c r="A158" s="99"/>
      <c r="B158" s="100"/>
      <c r="C158" s="101"/>
      <c r="D158" s="100"/>
      <c r="E158" s="100"/>
      <c r="F158" s="100"/>
      <c r="G158" s="100"/>
      <c r="H158" s="100"/>
      <c r="I158" s="99"/>
      <c r="J158" s="100"/>
      <c r="K158" s="100"/>
      <c r="L158" s="100"/>
      <c r="M158" s="100"/>
      <c r="N158" s="100"/>
      <c r="O158" s="100"/>
      <c r="P158" s="104"/>
      <c r="Q158" s="100"/>
      <c r="R158" s="100"/>
      <c r="S158" s="100"/>
      <c r="T158" s="100"/>
      <c r="U158" s="100"/>
      <c r="V158" s="100"/>
      <c r="W158" s="100"/>
      <c r="X158" s="100"/>
      <c r="Y158" s="100"/>
      <c r="Z158" s="100"/>
      <c r="AA158" s="569"/>
      <c r="AB158" s="100"/>
      <c r="AC158" s="100"/>
      <c r="AD158" s="100"/>
      <c r="AE158" s="100"/>
      <c r="AF158" s="100"/>
      <c r="AG158" s="100"/>
      <c r="AH158" s="100"/>
      <c r="AI158" s="100"/>
      <c r="AJ158" s="100"/>
    </row>
    <row r="159" spans="1:36" x14ac:dyDescent="0.3">
      <c r="A159" s="99"/>
      <c r="B159" s="100"/>
      <c r="C159" s="101"/>
      <c r="D159" s="100"/>
      <c r="E159" s="100"/>
      <c r="F159" s="100"/>
      <c r="G159" s="100"/>
      <c r="H159" s="100"/>
      <c r="I159" s="99"/>
      <c r="J159" s="100"/>
      <c r="K159" s="100"/>
      <c r="L159" s="100"/>
      <c r="M159" s="100"/>
      <c r="N159" s="100"/>
      <c r="O159" s="100"/>
      <c r="P159" s="104"/>
      <c r="Q159" s="100"/>
      <c r="R159" s="100"/>
      <c r="S159" s="100"/>
      <c r="T159" s="100"/>
      <c r="U159" s="100"/>
      <c r="V159" s="100"/>
      <c r="W159" s="100"/>
      <c r="X159" s="100"/>
      <c r="Y159" s="100"/>
      <c r="Z159" s="100"/>
      <c r="AA159" s="569"/>
      <c r="AB159" s="100"/>
      <c r="AC159" s="100"/>
      <c r="AD159" s="100"/>
      <c r="AE159" s="100"/>
      <c r="AF159" s="100"/>
      <c r="AG159" s="100"/>
      <c r="AH159" s="100"/>
      <c r="AI159" s="100"/>
      <c r="AJ159" s="100"/>
    </row>
    <row r="160" spans="1:36" x14ac:dyDescent="0.3">
      <c r="A160" s="99"/>
      <c r="B160" s="100"/>
      <c r="C160" s="101"/>
      <c r="D160" s="100"/>
      <c r="E160" s="100"/>
      <c r="F160" s="100"/>
      <c r="G160" s="100"/>
      <c r="H160" s="100"/>
      <c r="I160" s="99"/>
      <c r="J160" s="100"/>
      <c r="K160" s="100"/>
      <c r="L160" s="100"/>
      <c r="M160" s="100"/>
      <c r="N160" s="100"/>
      <c r="O160" s="100"/>
      <c r="P160" s="104"/>
      <c r="Q160" s="100"/>
      <c r="R160" s="100"/>
      <c r="S160" s="100"/>
      <c r="T160" s="100"/>
      <c r="U160" s="100"/>
      <c r="V160" s="100"/>
      <c r="W160" s="100"/>
      <c r="X160" s="100"/>
      <c r="Y160" s="100"/>
      <c r="Z160" s="100"/>
      <c r="AA160" s="569"/>
      <c r="AB160" s="100"/>
      <c r="AC160" s="100"/>
      <c r="AD160" s="100"/>
      <c r="AE160" s="100"/>
      <c r="AF160" s="100"/>
      <c r="AG160" s="100"/>
      <c r="AH160" s="100"/>
      <c r="AI160" s="100"/>
      <c r="AJ160" s="100"/>
    </row>
    <row r="161" spans="1:36" x14ac:dyDescent="0.3">
      <c r="A161" s="99"/>
      <c r="B161" s="100"/>
      <c r="C161" s="101"/>
      <c r="D161" s="100"/>
      <c r="E161" s="100"/>
      <c r="F161" s="100"/>
      <c r="G161" s="100"/>
      <c r="H161" s="100"/>
      <c r="I161" s="99"/>
      <c r="J161" s="100"/>
      <c r="K161" s="100"/>
      <c r="L161" s="100"/>
      <c r="M161" s="100"/>
      <c r="N161" s="100"/>
      <c r="O161" s="100"/>
      <c r="P161" s="104"/>
      <c r="Q161" s="100"/>
      <c r="R161" s="100"/>
      <c r="S161" s="100"/>
      <c r="T161" s="100"/>
      <c r="U161" s="100"/>
      <c r="V161" s="100"/>
      <c r="W161" s="100"/>
      <c r="X161" s="100"/>
      <c r="Y161" s="100"/>
      <c r="Z161" s="100"/>
      <c r="AA161" s="569"/>
      <c r="AB161" s="100"/>
      <c r="AC161" s="100"/>
      <c r="AD161" s="100"/>
      <c r="AE161" s="100"/>
      <c r="AF161" s="100"/>
      <c r="AG161" s="100"/>
      <c r="AH161" s="100"/>
      <c r="AI161" s="100"/>
      <c r="AJ161" s="100"/>
    </row>
    <row r="162" spans="1:36" x14ac:dyDescent="0.3">
      <c r="A162" s="99"/>
      <c r="B162" s="100"/>
      <c r="C162" s="101"/>
      <c r="D162" s="100"/>
      <c r="E162" s="100"/>
      <c r="F162" s="100"/>
      <c r="G162" s="100"/>
      <c r="H162" s="100"/>
      <c r="I162" s="99"/>
      <c r="J162" s="100"/>
      <c r="K162" s="100"/>
      <c r="L162" s="100"/>
      <c r="M162" s="100"/>
      <c r="N162" s="100"/>
      <c r="O162" s="100"/>
      <c r="P162" s="104"/>
      <c r="Q162" s="100"/>
      <c r="R162" s="100"/>
      <c r="S162" s="100"/>
      <c r="T162" s="100"/>
      <c r="U162" s="100"/>
      <c r="V162" s="100"/>
      <c r="W162" s="100"/>
      <c r="X162" s="100"/>
      <c r="Y162" s="100"/>
      <c r="Z162" s="100"/>
      <c r="AA162" s="569"/>
      <c r="AB162" s="100"/>
      <c r="AC162" s="100"/>
      <c r="AD162" s="100"/>
      <c r="AE162" s="100"/>
      <c r="AF162" s="100"/>
      <c r="AG162" s="100"/>
      <c r="AH162" s="100"/>
      <c r="AI162" s="100"/>
      <c r="AJ162" s="100"/>
    </row>
    <row r="163" spans="1:36" x14ac:dyDescent="0.3">
      <c r="A163" s="99"/>
      <c r="B163" s="100"/>
      <c r="C163" s="101"/>
      <c r="D163" s="100"/>
      <c r="E163" s="100"/>
      <c r="F163" s="100"/>
      <c r="G163" s="100"/>
      <c r="H163" s="100"/>
      <c r="I163" s="99"/>
      <c r="J163" s="100"/>
      <c r="K163" s="100"/>
      <c r="L163" s="100"/>
      <c r="M163" s="100"/>
      <c r="N163" s="100"/>
      <c r="O163" s="100"/>
      <c r="P163" s="104"/>
      <c r="Q163" s="100"/>
      <c r="R163" s="100"/>
      <c r="S163" s="100"/>
      <c r="T163" s="100"/>
      <c r="U163" s="100"/>
      <c r="V163" s="100"/>
      <c r="W163" s="100"/>
      <c r="X163" s="100"/>
      <c r="Y163" s="100"/>
      <c r="Z163" s="100"/>
      <c r="AA163" s="569"/>
      <c r="AB163" s="100"/>
      <c r="AC163" s="100"/>
      <c r="AD163" s="100"/>
      <c r="AE163" s="100"/>
      <c r="AF163" s="100"/>
      <c r="AG163" s="100"/>
      <c r="AH163" s="100"/>
      <c r="AI163" s="100"/>
      <c r="AJ163" s="100"/>
    </row>
    <row r="164" spans="1:36" x14ac:dyDescent="0.3">
      <c r="A164" s="99"/>
      <c r="B164" s="100"/>
      <c r="C164" s="101"/>
      <c r="D164" s="100"/>
      <c r="E164" s="100"/>
      <c r="F164" s="100"/>
      <c r="G164" s="100"/>
      <c r="H164" s="100"/>
      <c r="I164" s="99"/>
      <c r="J164" s="100"/>
      <c r="K164" s="100"/>
      <c r="L164" s="100"/>
      <c r="M164" s="100"/>
      <c r="N164" s="100"/>
      <c r="O164" s="100"/>
      <c r="P164" s="104"/>
      <c r="Q164" s="100"/>
      <c r="R164" s="100"/>
      <c r="S164" s="100"/>
      <c r="T164" s="100"/>
      <c r="U164" s="100"/>
      <c r="V164" s="100"/>
      <c r="W164" s="100"/>
      <c r="X164" s="100"/>
      <c r="Y164" s="100"/>
      <c r="Z164" s="100"/>
      <c r="AA164" s="569"/>
      <c r="AB164" s="100"/>
      <c r="AC164" s="100"/>
      <c r="AD164" s="100"/>
      <c r="AE164" s="100"/>
      <c r="AF164" s="100"/>
      <c r="AG164" s="100"/>
      <c r="AH164" s="100"/>
      <c r="AI164" s="100"/>
      <c r="AJ164" s="100"/>
    </row>
    <row r="165" spans="1:36" x14ac:dyDescent="0.3">
      <c r="A165" s="99"/>
      <c r="B165" s="100"/>
      <c r="C165" s="101"/>
      <c r="D165" s="100"/>
      <c r="E165" s="100"/>
      <c r="F165" s="100"/>
      <c r="G165" s="100"/>
      <c r="H165" s="100"/>
      <c r="I165" s="99"/>
      <c r="J165" s="100"/>
      <c r="K165" s="100"/>
      <c r="L165" s="100"/>
      <c r="M165" s="100"/>
      <c r="N165" s="100"/>
      <c r="O165" s="100"/>
      <c r="P165" s="104"/>
      <c r="Q165" s="100"/>
      <c r="R165" s="100"/>
      <c r="S165" s="100"/>
      <c r="T165" s="100"/>
      <c r="U165" s="100"/>
      <c r="V165" s="100"/>
      <c r="W165" s="100"/>
      <c r="X165" s="100"/>
      <c r="Y165" s="100"/>
      <c r="Z165" s="100"/>
      <c r="AA165" s="569"/>
      <c r="AB165" s="100"/>
      <c r="AC165" s="100"/>
      <c r="AD165" s="100"/>
      <c r="AE165" s="100"/>
      <c r="AF165" s="100"/>
      <c r="AG165" s="100"/>
      <c r="AH165" s="100"/>
      <c r="AI165" s="100"/>
      <c r="AJ165" s="100"/>
    </row>
    <row r="166" spans="1:36" x14ac:dyDescent="0.3">
      <c r="A166" s="99"/>
      <c r="B166" s="100"/>
      <c r="C166" s="101"/>
      <c r="D166" s="100"/>
      <c r="E166" s="100"/>
      <c r="F166" s="100"/>
      <c r="G166" s="100"/>
      <c r="H166" s="100"/>
      <c r="I166" s="99"/>
      <c r="J166" s="100"/>
      <c r="K166" s="100"/>
      <c r="L166" s="100"/>
      <c r="M166" s="100"/>
      <c r="N166" s="100"/>
      <c r="O166" s="100"/>
      <c r="P166" s="104"/>
      <c r="Q166" s="100"/>
      <c r="R166" s="100"/>
      <c r="S166" s="100"/>
      <c r="T166" s="100"/>
      <c r="U166" s="100"/>
      <c r="V166" s="100"/>
      <c r="W166" s="100"/>
      <c r="X166" s="100"/>
      <c r="Y166" s="100"/>
      <c r="Z166" s="100"/>
      <c r="AA166" s="569"/>
      <c r="AB166" s="100"/>
      <c r="AC166" s="100"/>
      <c r="AD166" s="100"/>
      <c r="AE166" s="100"/>
      <c r="AF166" s="100"/>
      <c r="AG166" s="100"/>
      <c r="AH166" s="100"/>
      <c r="AI166" s="100"/>
      <c r="AJ166" s="100"/>
    </row>
    <row r="167" spans="1:36" x14ac:dyDescent="0.3">
      <c r="A167" s="99"/>
      <c r="B167" s="100"/>
      <c r="C167" s="101"/>
      <c r="D167" s="100"/>
      <c r="E167" s="100"/>
      <c r="F167" s="100"/>
      <c r="G167" s="100"/>
      <c r="H167" s="100"/>
      <c r="I167" s="99"/>
      <c r="J167" s="100"/>
      <c r="K167" s="100"/>
      <c r="L167" s="100"/>
      <c r="M167" s="100"/>
      <c r="N167" s="100"/>
      <c r="O167" s="100"/>
      <c r="P167" s="104"/>
      <c r="Q167" s="100"/>
      <c r="R167" s="100"/>
      <c r="S167" s="100"/>
      <c r="T167" s="100"/>
      <c r="U167" s="100"/>
      <c r="V167" s="100"/>
      <c r="W167" s="100"/>
      <c r="X167" s="100"/>
      <c r="Y167" s="100"/>
      <c r="Z167" s="100"/>
      <c r="AA167" s="569"/>
      <c r="AB167" s="100"/>
      <c r="AC167" s="100"/>
      <c r="AD167" s="100"/>
      <c r="AE167" s="100"/>
      <c r="AF167" s="100"/>
      <c r="AG167" s="100"/>
      <c r="AH167" s="100"/>
      <c r="AI167" s="100"/>
      <c r="AJ167" s="100"/>
    </row>
    <row r="168" spans="1:36" x14ac:dyDescent="0.3">
      <c r="A168" s="99"/>
      <c r="B168" s="100"/>
      <c r="C168" s="101"/>
      <c r="D168" s="100"/>
      <c r="E168" s="100"/>
      <c r="F168" s="100"/>
      <c r="G168" s="100"/>
      <c r="H168" s="100"/>
      <c r="I168" s="99"/>
      <c r="J168" s="100"/>
      <c r="K168" s="100"/>
      <c r="L168" s="100"/>
      <c r="M168" s="100"/>
      <c r="N168" s="100"/>
      <c r="O168" s="100"/>
      <c r="P168" s="104"/>
      <c r="Q168" s="100"/>
      <c r="R168" s="100"/>
      <c r="S168" s="100"/>
      <c r="T168" s="100"/>
      <c r="U168" s="100"/>
      <c r="V168" s="100"/>
      <c r="W168" s="100"/>
      <c r="X168" s="100"/>
      <c r="Y168" s="100"/>
      <c r="Z168" s="100"/>
      <c r="AA168" s="569"/>
      <c r="AB168" s="100"/>
      <c r="AC168" s="100"/>
      <c r="AD168" s="100"/>
      <c r="AE168" s="100"/>
      <c r="AF168" s="100"/>
      <c r="AG168" s="100"/>
      <c r="AH168" s="100"/>
      <c r="AI168" s="100"/>
      <c r="AJ168" s="100"/>
    </row>
    <row r="169" spans="1:36" x14ac:dyDescent="0.3">
      <c r="A169" s="99"/>
      <c r="B169" s="100"/>
      <c r="C169" s="101"/>
      <c r="D169" s="100"/>
      <c r="E169" s="100"/>
      <c r="F169" s="100"/>
      <c r="G169" s="100"/>
      <c r="H169" s="100"/>
      <c r="I169" s="99"/>
      <c r="J169" s="100"/>
      <c r="K169" s="100"/>
      <c r="L169" s="100"/>
      <c r="M169" s="100"/>
      <c r="N169" s="100"/>
      <c r="O169" s="100"/>
      <c r="P169" s="104"/>
      <c r="Q169" s="100"/>
      <c r="R169" s="100"/>
      <c r="S169" s="100"/>
      <c r="T169" s="100"/>
      <c r="U169" s="100"/>
      <c r="V169" s="100"/>
      <c r="W169" s="100"/>
      <c r="X169" s="100"/>
      <c r="Y169" s="100"/>
      <c r="Z169" s="100"/>
      <c r="AA169" s="569"/>
      <c r="AB169" s="100"/>
      <c r="AC169" s="100"/>
      <c r="AD169" s="100"/>
      <c r="AE169" s="100"/>
      <c r="AF169" s="100"/>
      <c r="AG169" s="100"/>
      <c r="AH169" s="100"/>
      <c r="AI169" s="100"/>
      <c r="AJ169" s="100"/>
    </row>
    <row r="170" spans="1:36" x14ac:dyDescent="0.3">
      <c r="A170" s="99"/>
      <c r="B170" s="100"/>
      <c r="C170" s="101"/>
      <c r="D170" s="100"/>
      <c r="E170" s="100"/>
      <c r="F170" s="100"/>
      <c r="G170" s="100"/>
      <c r="H170" s="100"/>
      <c r="I170" s="99"/>
      <c r="J170" s="100"/>
      <c r="K170" s="100"/>
      <c r="L170" s="100"/>
      <c r="M170" s="100"/>
      <c r="N170" s="100"/>
      <c r="O170" s="100"/>
      <c r="P170" s="104"/>
      <c r="Q170" s="100"/>
      <c r="R170" s="100"/>
      <c r="S170" s="100"/>
      <c r="T170" s="100"/>
      <c r="U170" s="100"/>
      <c r="V170" s="100"/>
      <c r="W170" s="100"/>
      <c r="X170" s="100"/>
      <c r="Y170" s="100"/>
      <c r="Z170" s="100"/>
      <c r="AA170" s="569"/>
      <c r="AB170" s="100"/>
      <c r="AC170" s="100"/>
      <c r="AD170" s="100"/>
      <c r="AE170" s="100"/>
      <c r="AF170" s="100"/>
      <c r="AG170" s="100"/>
      <c r="AH170" s="100"/>
      <c r="AI170" s="100"/>
      <c r="AJ170" s="100"/>
    </row>
    <row r="171" spans="1:36" x14ac:dyDescent="0.3">
      <c r="A171" s="99"/>
      <c r="B171" s="100"/>
      <c r="C171" s="101"/>
      <c r="D171" s="100"/>
      <c r="E171" s="100"/>
      <c r="F171" s="100"/>
      <c r="G171" s="100"/>
      <c r="H171" s="100"/>
      <c r="I171" s="99"/>
      <c r="J171" s="100"/>
      <c r="K171" s="100"/>
      <c r="L171" s="100"/>
      <c r="M171" s="100"/>
      <c r="N171" s="100"/>
      <c r="O171" s="100"/>
      <c r="P171" s="104"/>
      <c r="Q171" s="100"/>
      <c r="R171" s="100"/>
      <c r="S171" s="100"/>
      <c r="T171" s="100"/>
      <c r="U171" s="100"/>
      <c r="V171" s="100"/>
      <c r="W171" s="100"/>
      <c r="X171" s="100"/>
      <c r="Y171" s="100"/>
      <c r="Z171" s="100"/>
      <c r="AA171" s="569"/>
      <c r="AB171" s="100"/>
      <c r="AC171" s="100"/>
      <c r="AD171" s="100"/>
      <c r="AE171" s="100"/>
      <c r="AF171" s="100"/>
      <c r="AG171" s="100"/>
      <c r="AH171" s="100"/>
      <c r="AI171" s="100"/>
      <c r="AJ171" s="100"/>
    </row>
    <row r="172" spans="1:36" x14ac:dyDescent="0.3">
      <c r="A172" s="99"/>
      <c r="B172" s="100"/>
      <c r="C172" s="101"/>
      <c r="D172" s="100"/>
      <c r="E172" s="100"/>
      <c r="F172" s="100"/>
      <c r="G172" s="100"/>
      <c r="H172" s="100"/>
      <c r="I172" s="99"/>
      <c r="J172" s="100"/>
      <c r="K172" s="100"/>
      <c r="L172" s="100"/>
      <c r="M172" s="100"/>
      <c r="N172" s="100"/>
      <c r="O172" s="100"/>
      <c r="P172" s="104"/>
      <c r="Q172" s="100"/>
      <c r="R172" s="100"/>
      <c r="S172" s="100"/>
      <c r="T172" s="100"/>
      <c r="U172" s="100"/>
      <c r="V172" s="100"/>
      <c r="W172" s="100"/>
      <c r="X172" s="100"/>
      <c r="Y172" s="100"/>
      <c r="Z172" s="100"/>
      <c r="AA172" s="569"/>
      <c r="AB172" s="100"/>
      <c r="AC172" s="100"/>
      <c r="AD172" s="100"/>
      <c r="AE172" s="100"/>
      <c r="AF172" s="100"/>
      <c r="AG172" s="100"/>
      <c r="AH172" s="100"/>
      <c r="AI172" s="100"/>
      <c r="AJ172" s="100"/>
    </row>
    <row r="173" spans="1:36" x14ac:dyDescent="0.3">
      <c r="A173" s="99"/>
      <c r="B173" s="100"/>
      <c r="C173" s="101"/>
      <c r="D173" s="100"/>
      <c r="E173" s="100"/>
      <c r="F173" s="100"/>
      <c r="G173" s="100"/>
      <c r="H173" s="100"/>
      <c r="I173" s="99"/>
      <c r="J173" s="100"/>
      <c r="K173" s="100"/>
      <c r="L173" s="100"/>
      <c r="M173" s="100"/>
      <c r="N173" s="100"/>
      <c r="O173" s="100"/>
      <c r="P173" s="104"/>
      <c r="Q173" s="100"/>
      <c r="R173" s="100"/>
      <c r="S173" s="100"/>
      <c r="T173" s="100"/>
      <c r="U173" s="100"/>
      <c r="V173" s="100"/>
      <c r="W173" s="100"/>
      <c r="X173" s="100"/>
      <c r="Y173" s="100"/>
      <c r="Z173" s="100"/>
      <c r="AA173" s="569"/>
      <c r="AB173" s="100"/>
      <c r="AC173" s="100"/>
      <c r="AD173" s="100"/>
      <c r="AE173" s="100"/>
      <c r="AF173" s="100"/>
      <c r="AG173" s="100"/>
      <c r="AH173" s="100"/>
      <c r="AI173" s="100"/>
      <c r="AJ173" s="100"/>
    </row>
    <row r="174" spans="1:36" x14ac:dyDescent="0.3">
      <c r="A174" s="99"/>
      <c r="B174" s="100"/>
      <c r="C174" s="101"/>
      <c r="D174" s="100"/>
      <c r="E174" s="100"/>
      <c r="F174" s="100"/>
      <c r="G174" s="100"/>
      <c r="H174" s="100"/>
      <c r="I174" s="99"/>
      <c r="J174" s="100"/>
      <c r="K174" s="100"/>
      <c r="L174" s="100"/>
      <c r="M174" s="100"/>
      <c r="N174" s="100"/>
      <c r="O174" s="100"/>
      <c r="P174" s="104"/>
      <c r="Q174" s="100"/>
      <c r="R174" s="100"/>
      <c r="S174" s="100"/>
      <c r="T174" s="100"/>
      <c r="U174" s="100"/>
      <c r="V174" s="100"/>
      <c r="W174" s="100"/>
      <c r="X174" s="100"/>
      <c r="Y174" s="100"/>
      <c r="Z174" s="100"/>
      <c r="AA174" s="569"/>
      <c r="AB174" s="100"/>
      <c r="AC174" s="100"/>
      <c r="AD174" s="100"/>
      <c r="AE174" s="100"/>
      <c r="AF174" s="100"/>
      <c r="AG174" s="100"/>
      <c r="AH174" s="100"/>
      <c r="AI174" s="100"/>
      <c r="AJ174" s="100"/>
    </row>
    <row r="175" spans="1:36" x14ac:dyDescent="0.3">
      <c r="A175" s="99"/>
      <c r="B175" s="100"/>
      <c r="C175" s="101"/>
      <c r="D175" s="100"/>
      <c r="E175" s="100"/>
      <c r="F175" s="100"/>
      <c r="G175" s="100"/>
      <c r="H175" s="100"/>
      <c r="I175" s="99"/>
      <c r="J175" s="100"/>
      <c r="K175" s="100"/>
      <c r="L175" s="100"/>
      <c r="M175" s="100"/>
      <c r="N175" s="100"/>
      <c r="O175" s="100"/>
      <c r="P175" s="104"/>
      <c r="Q175" s="100"/>
      <c r="R175" s="100"/>
      <c r="S175" s="100"/>
      <c r="T175" s="100"/>
      <c r="U175" s="100"/>
      <c r="V175" s="100"/>
      <c r="W175" s="100"/>
      <c r="X175" s="100"/>
      <c r="Y175" s="100"/>
      <c r="Z175" s="100"/>
      <c r="AA175" s="569"/>
      <c r="AB175" s="100"/>
      <c r="AC175" s="100"/>
      <c r="AD175" s="100"/>
      <c r="AE175" s="100"/>
      <c r="AF175" s="100"/>
      <c r="AG175" s="100"/>
      <c r="AH175" s="100"/>
      <c r="AI175" s="100"/>
      <c r="AJ175" s="100"/>
    </row>
    <row r="176" spans="1:36" x14ac:dyDescent="0.3">
      <c r="A176" s="99"/>
      <c r="B176" s="100"/>
      <c r="C176" s="101"/>
      <c r="D176" s="100"/>
      <c r="E176" s="100"/>
      <c r="F176" s="100"/>
      <c r="G176" s="100"/>
      <c r="H176" s="100"/>
      <c r="I176" s="99"/>
      <c r="J176" s="100"/>
      <c r="K176" s="100"/>
      <c r="L176" s="100"/>
      <c r="M176" s="100"/>
      <c r="N176" s="100"/>
      <c r="O176" s="100"/>
      <c r="P176" s="104"/>
      <c r="Q176" s="100"/>
      <c r="R176" s="100"/>
      <c r="S176" s="100"/>
      <c r="T176" s="100"/>
      <c r="U176" s="100"/>
      <c r="V176" s="100"/>
      <c r="W176" s="100"/>
      <c r="X176" s="100"/>
      <c r="Y176" s="100"/>
      <c r="Z176" s="100"/>
      <c r="AA176" s="569"/>
      <c r="AB176" s="100"/>
      <c r="AC176" s="100"/>
      <c r="AD176" s="100"/>
      <c r="AE176" s="100"/>
      <c r="AF176" s="100"/>
      <c r="AG176" s="100"/>
      <c r="AH176" s="100"/>
      <c r="AI176" s="100"/>
      <c r="AJ176" s="100"/>
    </row>
    <row r="177" spans="1:36" x14ac:dyDescent="0.3">
      <c r="A177" s="99"/>
      <c r="B177" s="100"/>
      <c r="C177" s="101"/>
      <c r="D177" s="100"/>
      <c r="E177" s="100"/>
      <c r="F177" s="100"/>
      <c r="G177" s="100"/>
      <c r="H177" s="100"/>
      <c r="I177" s="99"/>
      <c r="J177" s="100"/>
      <c r="K177" s="100"/>
      <c r="L177" s="100"/>
      <c r="M177" s="100"/>
      <c r="N177" s="100"/>
      <c r="O177" s="100"/>
      <c r="P177" s="104"/>
      <c r="Q177" s="100"/>
      <c r="R177" s="100"/>
      <c r="S177" s="100"/>
      <c r="T177" s="100"/>
      <c r="U177" s="100"/>
      <c r="V177" s="100"/>
      <c r="W177" s="100"/>
      <c r="X177" s="100"/>
      <c r="Y177" s="100"/>
      <c r="Z177" s="100"/>
      <c r="AA177" s="569"/>
      <c r="AB177" s="100"/>
      <c r="AC177" s="100"/>
      <c r="AD177" s="100"/>
      <c r="AE177" s="100"/>
      <c r="AF177" s="100"/>
      <c r="AG177" s="100"/>
      <c r="AH177" s="100"/>
      <c r="AI177" s="100"/>
      <c r="AJ177" s="100"/>
    </row>
    <row r="178" spans="1:36" x14ac:dyDescent="0.3">
      <c r="A178" s="99"/>
      <c r="B178" s="100"/>
      <c r="C178" s="101"/>
      <c r="D178" s="100"/>
      <c r="E178" s="100"/>
      <c r="F178" s="100"/>
      <c r="G178" s="100"/>
      <c r="H178" s="100"/>
      <c r="I178" s="99"/>
      <c r="J178" s="100"/>
      <c r="K178" s="100"/>
      <c r="L178" s="100"/>
      <c r="M178" s="100"/>
      <c r="N178" s="100"/>
      <c r="O178" s="100"/>
      <c r="P178" s="104"/>
      <c r="Q178" s="100"/>
      <c r="R178" s="100"/>
      <c r="S178" s="100"/>
      <c r="T178" s="100"/>
      <c r="U178" s="100"/>
      <c r="V178" s="100"/>
      <c r="W178" s="100"/>
      <c r="X178" s="100"/>
      <c r="Y178" s="100"/>
      <c r="Z178" s="100"/>
      <c r="AA178" s="569"/>
      <c r="AB178" s="100"/>
      <c r="AC178" s="100"/>
      <c r="AD178" s="100"/>
      <c r="AE178" s="100"/>
      <c r="AF178" s="100"/>
      <c r="AG178" s="100"/>
      <c r="AH178" s="100"/>
      <c r="AI178" s="100"/>
      <c r="AJ178" s="100"/>
    </row>
    <row r="179" spans="1:36" x14ac:dyDescent="0.3">
      <c r="A179" s="99"/>
      <c r="B179" s="100"/>
      <c r="C179" s="101"/>
      <c r="D179" s="100"/>
      <c r="E179" s="100"/>
      <c r="F179" s="100"/>
      <c r="G179" s="100"/>
      <c r="H179" s="100"/>
      <c r="I179" s="99"/>
      <c r="J179" s="100"/>
      <c r="K179" s="100"/>
      <c r="L179" s="100"/>
      <c r="M179" s="100"/>
      <c r="N179" s="100"/>
      <c r="O179" s="100"/>
      <c r="P179" s="104"/>
      <c r="Q179" s="100"/>
      <c r="R179" s="100"/>
      <c r="S179" s="100"/>
      <c r="T179" s="100"/>
      <c r="U179" s="100"/>
      <c r="V179" s="100"/>
      <c r="W179" s="100"/>
      <c r="X179" s="100"/>
      <c r="Y179" s="100"/>
      <c r="Z179" s="100"/>
      <c r="AA179" s="569"/>
      <c r="AB179" s="100"/>
      <c r="AC179" s="100"/>
      <c r="AD179" s="100"/>
      <c r="AE179" s="100"/>
      <c r="AF179" s="100"/>
      <c r="AG179" s="100"/>
      <c r="AH179" s="100"/>
      <c r="AI179" s="100"/>
      <c r="AJ179" s="100"/>
    </row>
    <row r="180" spans="1:36" x14ac:dyDescent="0.3">
      <c r="A180" s="99"/>
      <c r="B180" s="100"/>
      <c r="C180" s="101"/>
      <c r="D180" s="100"/>
      <c r="E180" s="100"/>
      <c r="F180" s="100"/>
      <c r="G180" s="100"/>
      <c r="H180" s="100"/>
      <c r="I180" s="99"/>
      <c r="J180" s="100"/>
      <c r="K180" s="100"/>
      <c r="L180" s="100"/>
      <c r="M180" s="100"/>
      <c r="N180" s="100"/>
      <c r="O180" s="100"/>
      <c r="P180" s="104"/>
      <c r="Q180" s="100"/>
      <c r="R180" s="100"/>
      <c r="S180" s="100"/>
      <c r="T180" s="100"/>
      <c r="U180" s="100"/>
      <c r="V180" s="100"/>
      <c r="W180" s="100"/>
      <c r="X180" s="100"/>
      <c r="Y180" s="100"/>
      <c r="Z180" s="100"/>
      <c r="AA180" s="569"/>
      <c r="AB180" s="100"/>
      <c r="AC180" s="100"/>
      <c r="AD180" s="100"/>
      <c r="AE180" s="100"/>
      <c r="AF180" s="100"/>
      <c r="AG180" s="100"/>
      <c r="AH180" s="100"/>
      <c r="AI180" s="100"/>
      <c r="AJ180" s="100"/>
    </row>
    <row r="181" spans="1:36" x14ac:dyDescent="0.3">
      <c r="A181" s="99"/>
      <c r="B181" s="100"/>
      <c r="C181" s="101"/>
      <c r="D181" s="100"/>
      <c r="E181" s="100"/>
      <c r="F181" s="100"/>
      <c r="G181" s="100"/>
      <c r="H181" s="100"/>
      <c r="I181" s="99"/>
      <c r="J181" s="100"/>
      <c r="K181" s="100"/>
      <c r="L181" s="100"/>
      <c r="M181" s="100"/>
      <c r="N181" s="100"/>
      <c r="O181" s="100"/>
      <c r="P181" s="104"/>
      <c r="Q181" s="100"/>
      <c r="R181" s="100"/>
      <c r="S181" s="100"/>
      <c r="T181" s="100"/>
      <c r="U181" s="100"/>
      <c r="V181" s="100"/>
      <c r="W181" s="100"/>
      <c r="X181" s="100"/>
      <c r="Y181" s="100"/>
      <c r="Z181" s="100"/>
      <c r="AA181" s="569"/>
      <c r="AB181" s="100"/>
      <c r="AC181" s="100"/>
      <c r="AD181" s="100"/>
      <c r="AE181" s="100"/>
      <c r="AF181" s="100"/>
      <c r="AG181" s="100"/>
      <c r="AH181" s="100"/>
      <c r="AI181" s="100"/>
      <c r="AJ181" s="100"/>
    </row>
    <row r="182" spans="1:36" x14ac:dyDescent="0.3">
      <c r="A182" s="99"/>
      <c r="B182" s="100"/>
      <c r="C182" s="101"/>
      <c r="D182" s="100"/>
      <c r="E182" s="100"/>
      <c r="F182" s="100"/>
      <c r="G182" s="100"/>
      <c r="H182" s="100"/>
      <c r="I182" s="99"/>
      <c r="J182" s="100"/>
      <c r="K182" s="100"/>
      <c r="L182" s="100"/>
      <c r="M182" s="100"/>
      <c r="N182" s="100"/>
      <c r="O182" s="100"/>
      <c r="P182" s="104"/>
      <c r="Q182" s="100"/>
      <c r="R182" s="100"/>
      <c r="S182" s="100"/>
      <c r="T182" s="100"/>
      <c r="U182" s="100"/>
      <c r="V182" s="100"/>
      <c r="W182" s="100"/>
      <c r="X182" s="100"/>
      <c r="Y182" s="100"/>
      <c r="Z182" s="100"/>
      <c r="AA182" s="569"/>
      <c r="AB182" s="100"/>
      <c r="AC182" s="100"/>
      <c r="AD182" s="100"/>
      <c r="AE182" s="100"/>
      <c r="AF182" s="100"/>
      <c r="AG182" s="100"/>
      <c r="AH182" s="100"/>
      <c r="AI182" s="100"/>
      <c r="AJ182" s="100"/>
    </row>
    <row r="183" spans="1:36" x14ac:dyDescent="0.3">
      <c r="A183" s="99"/>
      <c r="B183" s="100"/>
      <c r="C183" s="101"/>
      <c r="D183" s="100"/>
      <c r="E183" s="100"/>
      <c r="F183" s="100"/>
      <c r="G183" s="100"/>
      <c r="H183" s="100"/>
      <c r="I183" s="99"/>
      <c r="J183" s="100"/>
      <c r="K183" s="100"/>
      <c r="L183" s="100"/>
      <c r="M183" s="100"/>
      <c r="N183" s="100"/>
      <c r="O183" s="100"/>
      <c r="P183" s="104"/>
      <c r="Q183" s="100"/>
      <c r="R183" s="100"/>
      <c r="S183" s="100"/>
      <c r="T183" s="100"/>
      <c r="U183" s="100"/>
      <c r="V183" s="100"/>
      <c r="W183" s="100"/>
      <c r="X183" s="100"/>
      <c r="Y183" s="100"/>
      <c r="Z183" s="100"/>
      <c r="AA183" s="569"/>
      <c r="AB183" s="100"/>
      <c r="AC183" s="100"/>
      <c r="AD183" s="100"/>
      <c r="AE183" s="100"/>
      <c r="AF183" s="100"/>
      <c r="AG183" s="100"/>
      <c r="AH183" s="100"/>
      <c r="AI183" s="100"/>
      <c r="AJ183" s="100"/>
    </row>
    <row r="184" spans="1:36" x14ac:dyDescent="0.3">
      <c r="A184" s="99"/>
      <c r="B184" s="100"/>
      <c r="C184" s="101"/>
      <c r="D184" s="100"/>
      <c r="E184" s="100"/>
      <c r="F184" s="100"/>
      <c r="G184" s="100"/>
      <c r="H184" s="100"/>
      <c r="I184" s="99"/>
      <c r="J184" s="100"/>
      <c r="K184" s="100"/>
      <c r="L184" s="100"/>
      <c r="M184" s="100"/>
      <c r="N184" s="100"/>
      <c r="O184" s="100"/>
      <c r="P184" s="104"/>
      <c r="Q184" s="100"/>
      <c r="R184" s="100"/>
      <c r="S184" s="100"/>
      <c r="T184" s="100"/>
      <c r="U184" s="100"/>
      <c r="V184" s="100"/>
      <c r="W184" s="100"/>
      <c r="X184" s="100"/>
      <c r="Y184" s="100"/>
      <c r="Z184" s="100"/>
      <c r="AA184" s="569"/>
      <c r="AB184" s="100"/>
      <c r="AC184" s="100"/>
      <c r="AD184" s="100"/>
      <c r="AE184" s="100"/>
      <c r="AF184" s="100"/>
      <c r="AG184" s="100"/>
      <c r="AH184" s="100"/>
      <c r="AI184" s="100"/>
      <c r="AJ184" s="100"/>
    </row>
    <row r="185" spans="1:36" x14ac:dyDescent="0.3">
      <c r="A185" s="99"/>
      <c r="B185" s="100"/>
      <c r="C185" s="101"/>
      <c r="D185" s="100"/>
      <c r="E185" s="100"/>
      <c r="F185" s="100"/>
      <c r="G185" s="100"/>
      <c r="H185" s="100"/>
      <c r="I185" s="99"/>
      <c r="J185" s="100"/>
      <c r="K185" s="100"/>
      <c r="L185" s="100"/>
      <c r="M185" s="100"/>
      <c r="N185" s="100"/>
      <c r="O185" s="100"/>
      <c r="P185" s="104"/>
      <c r="Q185" s="100"/>
      <c r="R185" s="100"/>
      <c r="S185" s="100"/>
      <c r="T185" s="100"/>
      <c r="U185" s="100"/>
      <c r="V185" s="100"/>
      <c r="W185" s="100"/>
      <c r="X185" s="100"/>
      <c r="Y185" s="100"/>
      <c r="Z185" s="100"/>
      <c r="AA185" s="569"/>
      <c r="AB185" s="100"/>
      <c r="AC185" s="100"/>
      <c r="AD185" s="100"/>
      <c r="AE185" s="100"/>
      <c r="AF185" s="100"/>
      <c r="AG185" s="100"/>
      <c r="AH185" s="100"/>
      <c r="AI185" s="100"/>
      <c r="AJ185" s="100"/>
    </row>
    <row r="186" spans="1:36" x14ac:dyDescent="0.3">
      <c r="A186" s="99"/>
      <c r="B186" s="100"/>
      <c r="C186" s="101"/>
      <c r="D186" s="100"/>
      <c r="E186" s="100"/>
      <c r="F186" s="100"/>
      <c r="G186" s="100"/>
      <c r="H186" s="100"/>
      <c r="I186" s="99"/>
      <c r="J186" s="100"/>
      <c r="K186" s="100"/>
      <c r="L186" s="100"/>
      <c r="M186" s="100"/>
      <c r="N186" s="100"/>
      <c r="O186" s="100"/>
      <c r="P186" s="104"/>
      <c r="Q186" s="100"/>
      <c r="R186" s="100"/>
      <c r="S186" s="100"/>
      <c r="T186" s="100"/>
      <c r="U186" s="100"/>
      <c r="V186" s="100"/>
      <c r="W186" s="100"/>
      <c r="X186" s="100"/>
      <c r="Y186" s="100"/>
      <c r="Z186" s="100"/>
      <c r="AA186" s="569"/>
      <c r="AB186" s="100"/>
      <c r="AC186" s="100"/>
      <c r="AD186" s="100"/>
      <c r="AE186" s="100"/>
      <c r="AF186" s="100"/>
      <c r="AG186" s="100"/>
      <c r="AH186" s="100"/>
      <c r="AI186" s="100"/>
      <c r="AJ186" s="100"/>
    </row>
    <row r="187" spans="1:36" x14ac:dyDescent="0.3">
      <c r="A187" s="99"/>
      <c r="B187" s="100"/>
      <c r="C187" s="101"/>
      <c r="D187" s="100"/>
      <c r="E187" s="100"/>
      <c r="F187" s="100"/>
      <c r="G187" s="100"/>
      <c r="H187" s="100"/>
      <c r="I187" s="99"/>
      <c r="J187" s="100"/>
      <c r="K187" s="100"/>
      <c r="L187" s="100"/>
      <c r="M187" s="100"/>
      <c r="N187" s="100"/>
      <c r="O187" s="100"/>
      <c r="P187" s="104"/>
      <c r="Q187" s="100"/>
      <c r="R187" s="100"/>
      <c r="S187" s="100"/>
      <c r="T187" s="100"/>
      <c r="U187" s="100"/>
      <c r="V187" s="100"/>
      <c r="W187" s="100"/>
      <c r="X187" s="100"/>
      <c r="Y187" s="100"/>
      <c r="Z187" s="100"/>
      <c r="AA187" s="569"/>
      <c r="AB187" s="100"/>
      <c r="AC187" s="100"/>
      <c r="AD187" s="100"/>
      <c r="AE187" s="100"/>
      <c r="AF187" s="100"/>
      <c r="AG187" s="100"/>
      <c r="AH187" s="100"/>
      <c r="AI187" s="100"/>
      <c r="AJ187" s="100"/>
    </row>
    <row r="188" spans="1:36" x14ac:dyDescent="0.3">
      <c r="A188" s="99"/>
      <c r="B188" s="100"/>
      <c r="C188" s="101"/>
      <c r="D188" s="100"/>
      <c r="E188" s="100"/>
      <c r="F188" s="100"/>
      <c r="G188" s="100"/>
      <c r="H188" s="100"/>
      <c r="I188" s="99"/>
      <c r="J188" s="100"/>
      <c r="K188" s="100"/>
      <c r="L188" s="100"/>
      <c r="M188" s="100"/>
      <c r="N188" s="100"/>
      <c r="O188" s="100"/>
      <c r="P188" s="104"/>
      <c r="Q188" s="100"/>
      <c r="R188" s="100"/>
      <c r="S188" s="100"/>
      <c r="T188" s="100"/>
      <c r="U188" s="100"/>
      <c r="V188" s="100"/>
      <c r="W188" s="100"/>
      <c r="X188" s="100"/>
      <c r="Y188" s="100"/>
      <c r="Z188" s="100"/>
      <c r="AA188" s="569"/>
      <c r="AB188" s="100"/>
      <c r="AC188" s="100"/>
      <c r="AD188" s="100"/>
      <c r="AE188" s="100"/>
      <c r="AF188" s="100"/>
      <c r="AG188" s="100"/>
      <c r="AH188" s="100"/>
      <c r="AI188" s="100"/>
      <c r="AJ188" s="100"/>
    </row>
    <row r="189" spans="1:36" x14ac:dyDescent="0.3">
      <c r="A189" s="99"/>
      <c r="B189" s="100"/>
      <c r="C189" s="101"/>
      <c r="D189" s="100"/>
      <c r="E189" s="100"/>
      <c r="F189" s="100"/>
      <c r="G189" s="100"/>
      <c r="H189" s="100"/>
      <c r="I189" s="99"/>
      <c r="J189" s="100"/>
      <c r="K189" s="100"/>
      <c r="L189" s="100"/>
      <c r="M189" s="100"/>
      <c r="N189" s="100"/>
      <c r="O189" s="100"/>
      <c r="P189" s="104"/>
      <c r="Q189" s="100"/>
      <c r="R189" s="100"/>
      <c r="S189" s="100"/>
      <c r="T189" s="100"/>
      <c r="U189" s="100"/>
      <c r="V189" s="100"/>
      <c r="W189" s="100"/>
      <c r="X189" s="100"/>
      <c r="Y189" s="100"/>
      <c r="Z189" s="100"/>
      <c r="AA189" s="569"/>
      <c r="AB189" s="100"/>
      <c r="AC189" s="100"/>
      <c r="AD189" s="100"/>
      <c r="AE189" s="100"/>
      <c r="AF189" s="100"/>
      <c r="AG189" s="100"/>
      <c r="AH189" s="100"/>
      <c r="AI189" s="100"/>
      <c r="AJ189" s="100"/>
    </row>
    <row r="190" spans="1:36" x14ac:dyDescent="0.3">
      <c r="A190" s="99"/>
      <c r="B190" s="100"/>
      <c r="C190" s="101"/>
      <c r="D190" s="100"/>
      <c r="E190" s="100"/>
      <c r="F190" s="100"/>
      <c r="G190" s="100"/>
      <c r="H190" s="100"/>
      <c r="I190" s="99"/>
      <c r="J190" s="100"/>
      <c r="K190" s="100"/>
      <c r="L190" s="100"/>
      <c r="M190" s="100"/>
      <c r="N190" s="100"/>
      <c r="O190" s="100"/>
      <c r="P190" s="104"/>
      <c r="Q190" s="100"/>
      <c r="R190" s="100"/>
      <c r="S190" s="100"/>
      <c r="T190" s="100"/>
      <c r="U190" s="100"/>
      <c r="V190" s="100"/>
      <c r="W190" s="100"/>
      <c r="X190" s="100"/>
      <c r="Y190" s="100"/>
      <c r="Z190" s="100"/>
      <c r="AA190" s="569"/>
      <c r="AB190" s="100"/>
      <c r="AC190" s="100"/>
      <c r="AD190" s="100"/>
      <c r="AE190" s="100"/>
      <c r="AF190" s="100"/>
      <c r="AG190" s="100"/>
      <c r="AH190" s="100"/>
      <c r="AI190" s="100"/>
      <c r="AJ190" s="100"/>
    </row>
    <row r="191" spans="1:36" x14ac:dyDescent="0.3">
      <c r="A191" s="99"/>
      <c r="B191" s="100"/>
      <c r="C191" s="101"/>
      <c r="D191" s="100"/>
      <c r="E191" s="100"/>
      <c r="F191" s="100"/>
      <c r="G191" s="100"/>
      <c r="H191" s="100"/>
      <c r="I191" s="99"/>
      <c r="J191" s="100"/>
      <c r="K191" s="100"/>
      <c r="L191" s="100"/>
      <c r="M191" s="100"/>
      <c r="N191" s="100"/>
      <c r="O191" s="100"/>
      <c r="P191" s="104"/>
      <c r="Q191" s="100"/>
      <c r="R191" s="100"/>
      <c r="S191" s="100"/>
      <c r="T191" s="100"/>
      <c r="U191" s="100"/>
      <c r="V191" s="100"/>
      <c r="W191" s="100"/>
      <c r="X191" s="100"/>
      <c r="Y191" s="100"/>
      <c r="Z191" s="100"/>
      <c r="AA191" s="569"/>
      <c r="AB191" s="100"/>
      <c r="AC191" s="100"/>
      <c r="AD191" s="100"/>
      <c r="AE191" s="100"/>
      <c r="AF191" s="100"/>
      <c r="AG191" s="100"/>
      <c r="AH191" s="100"/>
      <c r="AI191" s="100"/>
      <c r="AJ191" s="100"/>
    </row>
    <row r="192" spans="1:36" x14ac:dyDescent="0.3">
      <c r="A192" s="99"/>
      <c r="B192" s="100"/>
      <c r="C192" s="101"/>
      <c r="D192" s="100"/>
      <c r="E192" s="100"/>
      <c r="F192" s="100"/>
      <c r="G192" s="100"/>
      <c r="H192" s="100"/>
      <c r="I192" s="99"/>
      <c r="J192" s="100"/>
      <c r="K192" s="100"/>
      <c r="L192" s="100"/>
      <c r="M192" s="100"/>
      <c r="N192" s="100"/>
      <c r="O192" s="100"/>
      <c r="P192" s="104"/>
      <c r="Q192" s="100"/>
      <c r="R192" s="100"/>
      <c r="S192" s="100"/>
      <c r="T192" s="100"/>
      <c r="U192" s="100"/>
      <c r="V192" s="100"/>
      <c r="W192" s="100"/>
      <c r="X192" s="100"/>
      <c r="Y192" s="100"/>
      <c r="Z192" s="100"/>
      <c r="AA192" s="569"/>
      <c r="AB192" s="100"/>
      <c r="AC192" s="100"/>
      <c r="AD192" s="100"/>
      <c r="AE192" s="100"/>
      <c r="AF192" s="100"/>
      <c r="AG192" s="100"/>
      <c r="AH192" s="100"/>
      <c r="AI192" s="100"/>
      <c r="AJ192" s="100"/>
    </row>
    <row r="193" spans="1:36" x14ac:dyDescent="0.3">
      <c r="A193" s="99"/>
      <c r="B193" s="100"/>
      <c r="C193" s="101"/>
      <c r="D193" s="100"/>
      <c r="E193" s="100"/>
      <c r="F193" s="100"/>
      <c r="G193" s="100"/>
      <c r="H193" s="100"/>
      <c r="I193" s="99"/>
      <c r="J193" s="100"/>
      <c r="K193" s="100"/>
      <c r="L193" s="100"/>
      <c r="M193" s="100"/>
      <c r="N193" s="100"/>
      <c r="O193" s="100"/>
      <c r="P193" s="104"/>
      <c r="Q193" s="100"/>
      <c r="R193" s="100"/>
      <c r="S193" s="100"/>
      <c r="T193" s="100"/>
      <c r="U193" s="100"/>
      <c r="V193" s="100"/>
      <c r="W193" s="100"/>
      <c r="X193" s="100"/>
      <c r="Y193" s="100"/>
      <c r="Z193" s="100"/>
      <c r="AA193" s="569"/>
      <c r="AB193" s="100"/>
      <c r="AC193" s="100"/>
      <c r="AD193" s="100"/>
      <c r="AE193" s="100"/>
      <c r="AF193" s="100"/>
      <c r="AG193" s="100"/>
      <c r="AH193" s="100"/>
      <c r="AI193" s="100"/>
      <c r="AJ193" s="100"/>
    </row>
    <row r="194" spans="1:36" x14ac:dyDescent="0.3">
      <c r="A194" s="99"/>
      <c r="B194" s="100"/>
      <c r="C194" s="101"/>
      <c r="D194" s="100"/>
      <c r="E194" s="100"/>
      <c r="F194" s="100"/>
      <c r="G194" s="100"/>
      <c r="H194" s="100"/>
      <c r="I194" s="99"/>
      <c r="J194" s="100"/>
      <c r="K194" s="100"/>
      <c r="L194" s="100"/>
      <c r="M194" s="100"/>
      <c r="N194" s="100"/>
      <c r="O194" s="100"/>
      <c r="P194" s="104"/>
      <c r="Q194" s="100"/>
      <c r="R194" s="100"/>
      <c r="S194" s="100"/>
      <c r="T194" s="100"/>
      <c r="U194" s="100"/>
      <c r="V194" s="100"/>
      <c r="W194" s="100"/>
      <c r="X194" s="100"/>
      <c r="Y194" s="100"/>
      <c r="Z194" s="100"/>
      <c r="AA194" s="569"/>
      <c r="AB194" s="100"/>
      <c r="AC194" s="100"/>
      <c r="AD194" s="100"/>
      <c r="AE194" s="100"/>
      <c r="AF194" s="100"/>
      <c r="AG194" s="100"/>
      <c r="AH194" s="100"/>
      <c r="AI194" s="100"/>
      <c r="AJ194" s="100"/>
    </row>
    <row r="195" spans="1:36" x14ac:dyDescent="0.3">
      <c r="A195" s="99"/>
      <c r="B195" s="100"/>
      <c r="C195" s="101"/>
      <c r="D195" s="100"/>
      <c r="E195" s="100"/>
      <c r="F195" s="100"/>
      <c r="G195" s="100"/>
      <c r="H195" s="100"/>
      <c r="I195" s="99"/>
      <c r="J195" s="100"/>
      <c r="K195" s="100"/>
      <c r="L195" s="100"/>
      <c r="M195" s="100"/>
      <c r="N195" s="100"/>
      <c r="O195" s="100"/>
      <c r="P195" s="104"/>
      <c r="Q195" s="100"/>
      <c r="R195" s="100"/>
      <c r="S195" s="100"/>
      <c r="T195" s="100"/>
      <c r="U195" s="100"/>
      <c r="V195" s="100"/>
      <c r="W195" s="100"/>
      <c r="X195" s="100"/>
      <c r="Y195" s="100"/>
      <c r="Z195" s="100"/>
      <c r="AA195" s="569"/>
      <c r="AB195" s="100"/>
      <c r="AC195" s="100"/>
      <c r="AD195" s="100"/>
      <c r="AE195" s="100"/>
      <c r="AF195" s="100"/>
      <c r="AG195" s="100"/>
      <c r="AH195" s="100"/>
      <c r="AI195" s="100"/>
      <c r="AJ195" s="100"/>
    </row>
    <row r="196" spans="1:36" x14ac:dyDescent="0.3">
      <c r="A196" s="99"/>
      <c r="B196" s="100"/>
      <c r="C196" s="101"/>
      <c r="D196" s="100"/>
      <c r="E196" s="100"/>
      <c r="F196" s="100"/>
      <c r="G196" s="100"/>
      <c r="H196" s="100"/>
      <c r="I196" s="99"/>
      <c r="J196" s="100"/>
      <c r="K196" s="100"/>
      <c r="L196" s="100"/>
      <c r="M196" s="100"/>
      <c r="N196" s="100"/>
      <c r="O196" s="100"/>
      <c r="P196" s="104"/>
      <c r="Q196" s="100"/>
      <c r="R196" s="100"/>
      <c r="S196" s="100"/>
      <c r="T196" s="100"/>
      <c r="U196" s="100"/>
      <c r="V196" s="100"/>
      <c r="W196" s="100"/>
      <c r="X196" s="100"/>
      <c r="Y196" s="100"/>
      <c r="Z196" s="100"/>
      <c r="AA196" s="569"/>
      <c r="AB196" s="100"/>
      <c r="AC196" s="100"/>
      <c r="AD196" s="100"/>
      <c r="AE196" s="100"/>
      <c r="AF196" s="100"/>
      <c r="AG196" s="100"/>
      <c r="AH196" s="100"/>
      <c r="AI196" s="100"/>
      <c r="AJ196" s="100"/>
    </row>
    <row r="197" spans="1:36" x14ac:dyDescent="0.3">
      <c r="A197" s="99"/>
      <c r="B197" s="100"/>
      <c r="C197" s="101"/>
      <c r="D197" s="100"/>
      <c r="E197" s="100"/>
      <c r="F197" s="100"/>
      <c r="G197" s="100"/>
      <c r="H197" s="100"/>
      <c r="I197" s="99"/>
      <c r="J197" s="100"/>
      <c r="K197" s="100"/>
      <c r="L197" s="100"/>
      <c r="M197" s="100"/>
      <c r="N197" s="100"/>
      <c r="O197" s="100"/>
      <c r="P197" s="104"/>
      <c r="Q197" s="100"/>
      <c r="R197" s="100"/>
      <c r="S197" s="100"/>
      <c r="T197" s="100"/>
      <c r="U197" s="100"/>
      <c r="V197" s="100"/>
      <c r="W197" s="100"/>
      <c r="X197" s="100"/>
      <c r="Y197" s="100"/>
      <c r="Z197" s="100"/>
      <c r="AA197" s="569"/>
      <c r="AB197" s="100"/>
      <c r="AC197" s="100"/>
      <c r="AD197" s="100"/>
      <c r="AE197" s="100"/>
      <c r="AF197" s="100"/>
      <c r="AG197" s="100"/>
      <c r="AH197" s="100"/>
      <c r="AI197" s="100"/>
      <c r="AJ197" s="100"/>
    </row>
    <row r="198" spans="1:36" x14ac:dyDescent="0.3">
      <c r="A198" s="99"/>
      <c r="B198" s="100"/>
      <c r="C198" s="101"/>
      <c r="D198" s="100"/>
      <c r="E198" s="100"/>
      <c r="F198" s="100"/>
      <c r="G198" s="100"/>
      <c r="H198" s="100"/>
      <c r="I198" s="99"/>
      <c r="J198" s="100"/>
      <c r="K198" s="100"/>
      <c r="L198" s="100"/>
      <c r="M198" s="100"/>
      <c r="N198" s="100"/>
      <c r="O198" s="100"/>
      <c r="P198" s="104"/>
      <c r="Q198" s="100"/>
      <c r="R198" s="100"/>
      <c r="S198" s="100"/>
      <c r="T198" s="100"/>
      <c r="U198" s="100"/>
      <c r="V198" s="100"/>
      <c r="W198" s="100"/>
      <c r="X198" s="100"/>
      <c r="Y198" s="100"/>
      <c r="Z198" s="100"/>
      <c r="AA198" s="569"/>
      <c r="AB198" s="100"/>
      <c r="AC198" s="100"/>
      <c r="AD198" s="100"/>
      <c r="AE198" s="100"/>
      <c r="AF198" s="100"/>
      <c r="AG198" s="100"/>
      <c r="AH198" s="100"/>
      <c r="AI198" s="100"/>
      <c r="AJ198" s="100"/>
    </row>
    <row r="199" spans="1:36" x14ac:dyDescent="0.3">
      <c r="A199" s="99"/>
      <c r="B199" s="100"/>
      <c r="C199" s="101"/>
      <c r="D199" s="100"/>
      <c r="E199" s="100"/>
      <c r="F199" s="100"/>
      <c r="G199" s="100"/>
      <c r="H199" s="100"/>
      <c r="I199" s="99"/>
      <c r="J199" s="100"/>
      <c r="K199" s="100"/>
      <c r="L199" s="100"/>
      <c r="M199" s="100"/>
      <c r="N199" s="100"/>
      <c r="O199" s="100"/>
      <c r="P199" s="104"/>
      <c r="Q199" s="100"/>
      <c r="R199" s="100"/>
      <c r="S199" s="100"/>
      <c r="T199" s="100"/>
      <c r="U199" s="100"/>
      <c r="V199" s="100"/>
      <c r="W199" s="100"/>
      <c r="X199" s="100"/>
      <c r="Y199" s="100"/>
      <c r="Z199" s="100"/>
      <c r="AA199" s="569"/>
      <c r="AB199" s="100"/>
      <c r="AC199" s="100"/>
      <c r="AD199" s="100"/>
      <c r="AE199" s="100"/>
      <c r="AF199" s="100"/>
      <c r="AG199" s="100"/>
      <c r="AH199" s="100"/>
      <c r="AI199" s="100"/>
      <c r="AJ199" s="100"/>
    </row>
    <row r="200" spans="1:36" x14ac:dyDescent="0.3">
      <c r="A200" s="99"/>
      <c r="B200" s="100"/>
      <c r="C200" s="101"/>
      <c r="D200" s="100"/>
      <c r="E200" s="100"/>
      <c r="F200" s="100"/>
      <c r="G200" s="100"/>
      <c r="H200" s="100"/>
      <c r="I200" s="99"/>
      <c r="J200" s="100"/>
      <c r="K200" s="100"/>
      <c r="L200" s="100"/>
      <c r="M200" s="100"/>
      <c r="N200" s="100"/>
      <c r="O200" s="100"/>
      <c r="P200" s="104"/>
      <c r="Q200" s="100"/>
      <c r="R200" s="100"/>
      <c r="S200" s="100"/>
      <c r="T200" s="100"/>
      <c r="U200" s="100"/>
      <c r="V200" s="100"/>
      <c r="W200" s="100"/>
      <c r="X200" s="100"/>
      <c r="Y200" s="100"/>
      <c r="Z200" s="100"/>
    </row>
    <row r="201" spans="1:36" x14ac:dyDescent="0.3">
      <c r="A201" s="99"/>
      <c r="B201" s="100"/>
      <c r="C201" s="101"/>
      <c r="D201" s="100"/>
      <c r="E201" s="100"/>
      <c r="F201" s="100"/>
      <c r="G201" s="100"/>
      <c r="H201" s="100"/>
      <c r="I201" s="99"/>
      <c r="J201" s="100"/>
      <c r="K201" s="100"/>
      <c r="L201" s="100"/>
      <c r="M201" s="100"/>
      <c r="N201" s="100"/>
      <c r="O201" s="100"/>
      <c r="P201" s="104"/>
      <c r="Q201" s="100"/>
      <c r="R201" s="100"/>
      <c r="S201" s="100"/>
      <c r="T201" s="100"/>
      <c r="U201" s="100"/>
      <c r="V201" s="100"/>
      <c r="W201" s="100"/>
      <c r="X201" s="100"/>
      <c r="Y201" s="100"/>
      <c r="Z201" s="100"/>
    </row>
    <row r="202" spans="1:36" x14ac:dyDescent="0.3">
      <c r="A202" s="99"/>
      <c r="B202" s="100"/>
      <c r="C202" s="101"/>
      <c r="D202" s="100"/>
      <c r="E202" s="100"/>
      <c r="F202" s="100"/>
      <c r="G202" s="100"/>
      <c r="H202" s="100"/>
      <c r="I202" s="99"/>
      <c r="J202" s="100"/>
      <c r="K202" s="100"/>
      <c r="L202" s="100"/>
      <c r="M202" s="100"/>
      <c r="N202" s="100"/>
      <c r="O202" s="100"/>
      <c r="P202" s="104"/>
      <c r="Q202" s="100"/>
      <c r="R202" s="100"/>
      <c r="S202" s="100"/>
      <c r="T202" s="100"/>
      <c r="U202" s="100"/>
      <c r="V202" s="100"/>
      <c r="W202" s="100"/>
      <c r="X202" s="100"/>
      <c r="Y202" s="100"/>
      <c r="Z202" s="100"/>
    </row>
    <row r="203" spans="1:36" x14ac:dyDescent="0.3">
      <c r="A203" s="99"/>
      <c r="B203" s="100"/>
      <c r="C203" s="101"/>
      <c r="D203" s="100"/>
      <c r="E203" s="100"/>
      <c r="F203" s="100"/>
      <c r="G203" s="100"/>
      <c r="H203" s="100"/>
      <c r="I203" s="99"/>
      <c r="J203" s="100"/>
      <c r="K203" s="100"/>
      <c r="L203" s="100"/>
      <c r="M203" s="100"/>
      <c r="N203" s="100"/>
      <c r="O203" s="100"/>
      <c r="P203" s="104"/>
      <c r="Q203" s="100"/>
      <c r="R203" s="100"/>
      <c r="S203" s="100"/>
      <c r="T203" s="100"/>
      <c r="U203" s="100"/>
      <c r="V203" s="100"/>
      <c r="W203" s="100"/>
      <c r="X203" s="100"/>
      <c r="Y203" s="100"/>
      <c r="Z203" s="100"/>
    </row>
    <row r="204" spans="1:36" x14ac:dyDescent="0.3">
      <c r="A204" s="99"/>
      <c r="B204" s="100"/>
      <c r="C204" s="101"/>
      <c r="D204" s="100"/>
      <c r="E204" s="100"/>
      <c r="F204" s="100"/>
      <c r="G204" s="100"/>
      <c r="H204" s="100"/>
      <c r="I204" s="99"/>
      <c r="J204" s="100"/>
      <c r="K204" s="100"/>
      <c r="L204" s="100"/>
      <c r="M204" s="100"/>
      <c r="N204" s="100"/>
      <c r="O204" s="100"/>
      <c r="P204" s="104"/>
      <c r="Q204" s="100"/>
      <c r="R204" s="100"/>
      <c r="S204" s="100"/>
      <c r="T204" s="100"/>
      <c r="U204" s="100"/>
      <c r="V204" s="100"/>
      <c r="W204" s="100"/>
      <c r="X204" s="100"/>
      <c r="Y204" s="100"/>
      <c r="Z204" s="100"/>
    </row>
    <row r="205" spans="1:36" x14ac:dyDescent="0.3">
      <c r="A205" s="99"/>
      <c r="B205" s="100"/>
      <c r="C205" s="101"/>
      <c r="D205" s="100"/>
      <c r="E205" s="100"/>
      <c r="F205" s="100"/>
      <c r="G205" s="100"/>
      <c r="H205" s="100"/>
      <c r="I205" s="99"/>
      <c r="J205" s="100"/>
      <c r="K205" s="100"/>
      <c r="L205" s="100"/>
      <c r="M205" s="100"/>
      <c r="N205" s="100"/>
      <c r="O205" s="100"/>
      <c r="P205" s="104"/>
      <c r="Q205" s="100"/>
      <c r="R205" s="100"/>
      <c r="S205" s="100"/>
      <c r="T205" s="100"/>
      <c r="U205" s="100"/>
      <c r="V205" s="100"/>
      <c r="W205" s="100"/>
      <c r="X205" s="100"/>
      <c r="Y205" s="100"/>
      <c r="Z205" s="100"/>
    </row>
    <row r="206" spans="1:36" x14ac:dyDescent="0.3">
      <c r="A206" s="99"/>
      <c r="B206" s="100"/>
      <c r="C206" s="101"/>
      <c r="D206" s="100"/>
      <c r="E206" s="100"/>
      <c r="F206" s="100"/>
      <c r="G206" s="100"/>
      <c r="H206" s="100"/>
      <c r="I206" s="99"/>
      <c r="J206" s="100"/>
      <c r="K206" s="100"/>
      <c r="L206" s="100"/>
      <c r="M206" s="100"/>
      <c r="N206" s="100"/>
      <c r="O206" s="100"/>
      <c r="P206" s="104"/>
      <c r="Q206" s="100"/>
      <c r="R206" s="100"/>
      <c r="S206" s="100"/>
      <c r="T206" s="100"/>
      <c r="U206" s="100"/>
      <c r="V206" s="100"/>
      <c r="W206" s="100"/>
      <c r="X206" s="100"/>
      <c r="Y206" s="100"/>
      <c r="Z206" s="100"/>
    </row>
    <row r="207" spans="1:36" x14ac:dyDescent="0.3">
      <c r="A207" s="99"/>
      <c r="B207" s="100"/>
      <c r="C207" s="101"/>
      <c r="D207" s="100"/>
      <c r="E207" s="100"/>
      <c r="F207" s="100"/>
      <c r="G207" s="100"/>
      <c r="H207" s="100"/>
      <c r="I207" s="99"/>
      <c r="J207" s="100"/>
      <c r="K207" s="100"/>
      <c r="L207" s="100"/>
      <c r="M207" s="100"/>
      <c r="N207" s="100"/>
      <c r="O207" s="100"/>
      <c r="P207" s="104"/>
      <c r="Q207" s="100"/>
      <c r="R207" s="100"/>
      <c r="S207" s="100"/>
      <c r="T207" s="100"/>
      <c r="U207" s="100"/>
      <c r="V207" s="100"/>
      <c r="W207" s="100"/>
      <c r="X207" s="100"/>
      <c r="Y207" s="100"/>
      <c r="Z207" s="100"/>
    </row>
    <row r="208" spans="1:36" x14ac:dyDescent="0.3">
      <c r="A208" s="99"/>
      <c r="B208" s="100"/>
      <c r="C208" s="101"/>
      <c r="D208" s="100"/>
      <c r="E208" s="100"/>
      <c r="F208" s="100"/>
      <c r="G208" s="100"/>
      <c r="H208" s="100"/>
      <c r="I208" s="99"/>
      <c r="J208" s="100"/>
      <c r="K208" s="100"/>
      <c r="L208" s="100"/>
      <c r="M208" s="100"/>
      <c r="N208" s="100"/>
      <c r="O208" s="100"/>
      <c r="P208" s="104"/>
      <c r="Q208" s="100"/>
      <c r="R208" s="100"/>
      <c r="S208" s="100"/>
      <c r="T208" s="100"/>
      <c r="U208" s="100"/>
      <c r="V208" s="100"/>
      <c r="W208" s="100"/>
      <c r="X208" s="100"/>
      <c r="Y208" s="100"/>
      <c r="Z208" s="100"/>
    </row>
    <row r="209" spans="1:26" x14ac:dyDescent="0.3">
      <c r="A209" s="99"/>
      <c r="B209" s="100"/>
      <c r="C209" s="101"/>
      <c r="D209" s="100"/>
      <c r="E209" s="100"/>
      <c r="F209" s="100"/>
      <c r="G209" s="100"/>
      <c r="H209" s="100"/>
      <c r="I209" s="99"/>
      <c r="J209" s="100"/>
      <c r="K209" s="100"/>
      <c r="L209" s="100"/>
      <c r="M209" s="100"/>
      <c r="N209" s="100"/>
      <c r="O209" s="100"/>
      <c r="P209" s="104"/>
      <c r="Q209" s="100"/>
      <c r="R209" s="100"/>
      <c r="S209" s="100"/>
      <c r="T209" s="100"/>
      <c r="U209" s="100"/>
      <c r="V209" s="100"/>
      <c r="W209" s="100"/>
      <c r="X209" s="100"/>
      <c r="Y209" s="100"/>
      <c r="Z209" s="100"/>
    </row>
    <row r="210" spans="1:26" x14ac:dyDescent="0.3">
      <c r="A210" s="99"/>
      <c r="B210" s="100"/>
      <c r="C210" s="101"/>
      <c r="D210" s="100"/>
      <c r="E210" s="100"/>
      <c r="F210" s="100"/>
      <c r="G210" s="100"/>
      <c r="H210" s="100"/>
      <c r="I210" s="99"/>
      <c r="J210" s="100"/>
      <c r="K210" s="100"/>
      <c r="L210" s="100"/>
      <c r="M210" s="100"/>
      <c r="N210" s="100"/>
      <c r="O210" s="100"/>
      <c r="P210" s="104"/>
      <c r="Q210" s="100"/>
      <c r="R210" s="100"/>
      <c r="S210" s="100"/>
      <c r="T210" s="100"/>
      <c r="U210" s="100"/>
      <c r="V210" s="100"/>
      <c r="W210" s="100"/>
      <c r="X210" s="100"/>
      <c r="Y210" s="100"/>
      <c r="Z210" s="100"/>
    </row>
    <row r="211" spans="1:26" x14ac:dyDescent="0.3">
      <c r="A211" s="99"/>
      <c r="B211" s="100"/>
      <c r="C211" s="101"/>
      <c r="D211" s="100"/>
      <c r="E211" s="100"/>
      <c r="F211" s="100"/>
      <c r="G211" s="100"/>
      <c r="H211" s="100"/>
      <c r="I211" s="99"/>
      <c r="J211" s="100"/>
      <c r="K211" s="100"/>
      <c r="L211" s="100"/>
      <c r="M211" s="100"/>
      <c r="N211" s="100"/>
      <c r="O211" s="100"/>
      <c r="P211" s="104"/>
      <c r="Q211" s="100"/>
      <c r="R211" s="100"/>
      <c r="S211" s="100"/>
      <c r="T211" s="100"/>
      <c r="U211" s="100"/>
      <c r="V211" s="100"/>
      <c r="W211" s="100"/>
      <c r="X211" s="100"/>
      <c r="Y211" s="100"/>
      <c r="Z211" s="100"/>
    </row>
    <row r="212" spans="1:26" x14ac:dyDescent="0.3">
      <c r="A212" s="99"/>
      <c r="B212" s="100"/>
      <c r="C212" s="101"/>
      <c r="D212" s="100"/>
      <c r="E212" s="100"/>
      <c r="F212" s="100"/>
      <c r="G212" s="100"/>
      <c r="H212" s="100"/>
      <c r="I212" s="99"/>
      <c r="J212" s="100"/>
      <c r="K212" s="100"/>
      <c r="L212" s="100"/>
      <c r="M212" s="100"/>
      <c r="N212" s="100"/>
      <c r="O212" s="100"/>
      <c r="P212" s="104"/>
      <c r="Q212" s="100"/>
      <c r="R212" s="100"/>
      <c r="S212" s="100"/>
      <c r="T212" s="100"/>
      <c r="U212" s="100"/>
      <c r="V212" s="100"/>
      <c r="W212" s="100"/>
      <c r="X212" s="100"/>
      <c r="Y212" s="100"/>
      <c r="Z212" s="100"/>
    </row>
    <row r="213" spans="1:26" x14ac:dyDescent="0.3">
      <c r="A213" s="99"/>
      <c r="B213" s="100"/>
      <c r="C213" s="101"/>
      <c r="D213" s="100"/>
      <c r="E213" s="100"/>
      <c r="F213" s="100"/>
      <c r="G213" s="100"/>
      <c r="H213" s="100"/>
      <c r="I213" s="99"/>
      <c r="J213" s="100"/>
      <c r="K213" s="100"/>
      <c r="L213" s="100"/>
      <c r="M213" s="100"/>
      <c r="N213" s="100"/>
      <c r="O213" s="100"/>
      <c r="P213" s="104"/>
      <c r="Q213" s="100"/>
      <c r="R213" s="100"/>
      <c r="S213" s="100"/>
      <c r="T213" s="100"/>
      <c r="U213" s="100"/>
      <c r="V213" s="100"/>
      <c r="W213" s="100"/>
      <c r="X213" s="100"/>
      <c r="Y213" s="100"/>
      <c r="Z213" s="100"/>
    </row>
    <row r="214" spans="1:26" x14ac:dyDescent="0.3">
      <c r="A214" s="99"/>
      <c r="B214" s="100"/>
      <c r="C214" s="101"/>
      <c r="D214" s="100"/>
      <c r="E214" s="100"/>
      <c r="F214" s="100"/>
      <c r="G214" s="100"/>
      <c r="H214" s="100"/>
      <c r="I214" s="99"/>
      <c r="J214" s="100"/>
      <c r="K214" s="100"/>
      <c r="L214" s="100"/>
      <c r="M214" s="100"/>
      <c r="N214" s="100"/>
      <c r="O214" s="100"/>
      <c r="P214" s="104"/>
      <c r="Q214" s="100"/>
      <c r="R214" s="100"/>
      <c r="S214" s="100"/>
      <c r="T214" s="100"/>
      <c r="U214" s="100"/>
      <c r="V214" s="100"/>
      <c r="W214" s="100"/>
      <c r="X214" s="100"/>
      <c r="Y214" s="100"/>
      <c r="Z214" s="100"/>
    </row>
    <row r="215" spans="1:26" x14ac:dyDescent="0.3">
      <c r="A215" s="99"/>
      <c r="B215" s="100"/>
      <c r="C215" s="101"/>
      <c r="D215" s="100"/>
      <c r="E215" s="100"/>
      <c r="F215" s="100"/>
      <c r="G215" s="100"/>
      <c r="H215" s="100"/>
      <c r="I215" s="99"/>
      <c r="J215" s="100"/>
      <c r="K215" s="100"/>
      <c r="L215" s="100"/>
      <c r="M215" s="100"/>
      <c r="N215" s="100"/>
      <c r="O215" s="100"/>
      <c r="P215" s="104"/>
      <c r="Q215" s="100"/>
      <c r="R215" s="100"/>
      <c r="S215" s="100"/>
      <c r="T215" s="100"/>
      <c r="U215" s="100"/>
      <c r="V215" s="100"/>
      <c r="W215" s="100"/>
      <c r="X215" s="100"/>
      <c r="Y215" s="100"/>
      <c r="Z215" s="100"/>
    </row>
    <row r="216" spans="1:26" x14ac:dyDescent="0.3">
      <c r="A216" s="99"/>
      <c r="B216" s="100"/>
      <c r="C216" s="101"/>
      <c r="D216" s="100"/>
      <c r="E216" s="100"/>
      <c r="F216" s="100"/>
      <c r="G216" s="100"/>
      <c r="H216" s="100"/>
      <c r="I216" s="99"/>
      <c r="J216" s="100"/>
      <c r="K216" s="100"/>
      <c r="L216" s="100"/>
      <c r="M216" s="100"/>
      <c r="N216" s="100"/>
      <c r="O216" s="100"/>
      <c r="P216" s="104"/>
      <c r="Q216" s="100"/>
      <c r="R216" s="100"/>
      <c r="S216" s="100"/>
      <c r="T216" s="100"/>
      <c r="U216" s="100"/>
      <c r="V216" s="100"/>
      <c r="W216" s="100"/>
      <c r="X216" s="100"/>
      <c r="Y216" s="100"/>
      <c r="Z216" s="100"/>
    </row>
    <row r="217" spans="1:26" x14ac:dyDescent="0.3">
      <c r="A217" s="99"/>
      <c r="B217" s="100"/>
      <c r="C217" s="101"/>
      <c r="D217" s="100"/>
      <c r="E217" s="100"/>
      <c r="F217" s="100"/>
      <c r="G217" s="100"/>
      <c r="H217" s="100"/>
      <c r="I217" s="99"/>
      <c r="J217" s="100"/>
      <c r="K217" s="100"/>
      <c r="L217" s="100"/>
      <c r="M217" s="100"/>
      <c r="N217" s="100"/>
      <c r="O217" s="100"/>
      <c r="P217" s="104"/>
      <c r="Q217" s="100"/>
      <c r="R217" s="100"/>
      <c r="S217" s="100"/>
      <c r="T217" s="100"/>
      <c r="U217" s="100"/>
      <c r="V217" s="100"/>
      <c r="W217" s="100"/>
      <c r="X217" s="100"/>
      <c r="Y217" s="100"/>
      <c r="Z217" s="100"/>
    </row>
    <row r="218" spans="1:26" x14ac:dyDescent="0.3">
      <c r="A218" s="99"/>
      <c r="B218" s="100"/>
      <c r="C218" s="101"/>
      <c r="D218" s="100"/>
      <c r="E218" s="100"/>
      <c r="F218" s="100"/>
      <c r="G218" s="100"/>
      <c r="H218" s="100"/>
      <c r="I218" s="99"/>
      <c r="J218" s="100"/>
      <c r="K218" s="100"/>
      <c r="L218" s="100"/>
      <c r="M218" s="100"/>
      <c r="N218" s="100"/>
      <c r="O218" s="100"/>
      <c r="P218" s="104"/>
      <c r="Q218" s="100"/>
      <c r="R218" s="100"/>
      <c r="S218" s="100"/>
      <c r="T218" s="100"/>
      <c r="U218" s="100"/>
      <c r="V218" s="100"/>
      <c r="W218" s="100"/>
      <c r="X218" s="100"/>
      <c r="Y218" s="100"/>
      <c r="Z218" s="100"/>
    </row>
    <row r="219" spans="1:26" x14ac:dyDescent="0.3">
      <c r="A219" s="99"/>
      <c r="B219" s="100"/>
      <c r="C219" s="101"/>
      <c r="D219" s="100"/>
      <c r="E219" s="100"/>
      <c r="F219" s="100"/>
      <c r="G219" s="100"/>
      <c r="H219" s="100"/>
      <c r="I219" s="99"/>
      <c r="J219" s="100"/>
      <c r="K219" s="100"/>
      <c r="L219" s="100"/>
      <c r="M219" s="100"/>
      <c r="N219" s="100"/>
      <c r="O219" s="100"/>
      <c r="P219" s="104"/>
      <c r="Q219" s="100"/>
      <c r="R219" s="100"/>
      <c r="S219" s="100"/>
      <c r="T219" s="100"/>
      <c r="U219" s="100"/>
      <c r="V219" s="100"/>
      <c r="W219" s="100"/>
      <c r="X219" s="100"/>
      <c r="Y219" s="100"/>
      <c r="Z219" s="100"/>
    </row>
    <row r="220" spans="1:26" x14ac:dyDescent="0.3">
      <c r="A220" s="99"/>
      <c r="B220" s="100"/>
      <c r="C220" s="101"/>
      <c r="D220" s="100"/>
      <c r="E220" s="100"/>
      <c r="F220" s="100"/>
      <c r="G220" s="100"/>
      <c r="H220" s="100"/>
      <c r="I220" s="99"/>
      <c r="J220" s="100"/>
      <c r="K220" s="100"/>
      <c r="L220" s="100"/>
      <c r="M220" s="100"/>
      <c r="N220" s="100"/>
      <c r="O220" s="100"/>
      <c r="P220" s="104"/>
      <c r="Q220" s="100"/>
      <c r="R220" s="100"/>
      <c r="S220" s="100"/>
      <c r="T220" s="100"/>
      <c r="U220" s="100"/>
      <c r="V220" s="100"/>
      <c r="W220" s="100"/>
      <c r="X220" s="100"/>
      <c r="Y220" s="100"/>
      <c r="Z220" s="100"/>
    </row>
    <row r="221" spans="1:26" x14ac:dyDescent="0.3">
      <c r="A221" s="99"/>
      <c r="B221" s="100"/>
      <c r="C221" s="101"/>
      <c r="D221" s="100"/>
      <c r="E221" s="100"/>
      <c r="F221" s="100"/>
      <c r="G221" s="100"/>
      <c r="H221" s="100"/>
      <c r="I221" s="99"/>
      <c r="J221" s="100"/>
      <c r="K221" s="100"/>
      <c r="L221" s="100"/>
      <c r="M221" s="100"/>
      <c r="N221" s="100"/>
      <c r="O221" s="100"/>
      <c r="P221" s="104"/>
      <c r="Q221" s="100"/>
      <c r="R221" s="100"/>
      <c r="S221" s="100"/>
      <c r="T221" s="100"/>
      <c r="U221" s="100"/>
      <c r="V221" s="100"/>
      <c r="W221" s="100"/>
      <c r="X221" s="100"/>
      <c r="Y221" s="100"/>
      <c r="Z221" s="100"/>
    </row>
    <row r="222" spans="1:26" x14ac:dyDescent="0.3">
      <c r="A222" s="99"/>
      <c r="B222" s="100"/>
      <c r="C222" s="101"/>
      <c r="D222" s="100"/>
      <c r="E222" s="100"/>
      <c r="F222" s="100"/>
      <c r="G222" s="100"/>
      <c r="H222" s="100"/>
      <c r="I222" s="99"/>
      <c r="J222" s="100"/>
      <c r="K222" s="100"/>
      <c r="L222" s="100"/>
      <c r="M222" s="100"/>
      <c r="N222" s="100"/>
      <c r="O222" s="100"/>
      <c r="P222" s="104"/>
      <c r="Q222" s="100"/>
      <c r="R222" s="100"/>
      <c r="S222" s="100"/>
      <c r="T222" s="100"/>
      <c r="U222" s="100"/>
      <c r="V222" s="100"/>
      <c r="W222" s="100"/>
      <c r="X222" s="100"/>
      <c r="Y222" s="100"/>
      <c r="Z222" s="100"/>
    </row>
    <row r="223" spans="1:26" x14ac:dyDescent="0.3">
      <c r="A223" s="99"/>
      <c r="B223" s="100"/>
      <c r="C223" s="101"/>
      <c r="D223" s="100"/>
      <c r="E223" s="100"/>
      <c r="F223" s="100"/>
      <c r="G223" s="100"/>
      <c r="H223" s="100"/>
      <c r="I223" s="99"/>
      <c r="J223" s="100"/>
      <c r="K223" s="100"/>
      <c r="L223" s="100"/>
      <c r="M223" s="100"/>
      <c r="N223" s="100"/>
      <c r="O223" s="100"/>
      <c r="P223" s="104"/>
      <c r="Q223" s="100"/>
      <c r="R223" s="100"/>
      <c r="S223" s="100"/>
      <c r="T223" s="100"/>
      <c r="U223" s="100"/>
      <c r="V223" s="100"/>
      <c r="W223" s="100"/>
      <c r="X223" s="100"/>
      <c r="Y223" s="100"/>
      <c r="Z223" s="100"/>
    </row>
    <row r="224" spans="1:26" x14ac:dyDescent="0.3">
      <c r="A224" s="99"/>
      <c r="B224" s="100"/>
      <c r="C224" s="101"/>
      <c r="D224" s="100"/>
      <c r="E224" s="100"/>
      <c r="F224" s="100"/>
      <c r="G224" s="100"/>
      <c r="H224" s="100"/>
      <c r="I224" s="99"/>
      <c r="J224" s="100"/>
      <c r="K224" s="100"/>
      <c r="L224" s="100"/>
      <c r="M224" s="100"/>
      <c r="N224" s="100"/>
      <c r="O224" s="100"/>
      <c r="P224" s="104"/>
      <c r="Q224" s="100"/>
      <c r="R224" s="100"/>
      <c r="S224" s="100"/>
      <c r="T224" s="100"/>
      <c r="U224" s="100"/>
      <c r="V224" s="100"/>
      <c r="W224" s="100"/>
      <c r="X224" s="100"/>
      <c r="Y224" s="100"/>
      <c r="Z224" s="100"/>
    </row>
    <row r="225" spans="1:26" x14ac:dyDescent="0.3">
      <c r="A225" s="99"/>
      <c r="B225" s="100"/>
      <c r="C225" s="101"/>
      <c r="D225" s="100"/>
      <c r="E225" s="100"/>
      <c r="F225" s="100"/>
      <c r="G225" s="100"/>
      <c r="H225" s="100"/>
      <c r="I225" s="99"/>
      <c r="J225" s="100"/>
      <c r="K225" s="100"/>
      <c r="L225" s="100"/>
      <c r="M225" s="100"/>
      <c r="N225" s="100"/>
      <c r="O225" s="100"/>
      <c r="P225" s="104"/>
      <c r="Q225" s="100"/>
      <c r="R225" s="100"/>
      <c r="S225" s="100"/>
      <c r="T225" s="100"/>
      <c r="U225" s="100"/>
      <c r="V225" s="100"/>
      <c r="W225" s="100"/>
      <c r="X225" s="100"/>
      <c r="Y225" s="100"/>
      <c r="Z225" s="100"/>
    </row>
    <row r="226" spans="1:26" x14ac:dyDescent="0.3">
      <c r="A226" s="99"/>
      <c r="B226" s="100"/>
      <c r="C226" s="101"/>
      <c r="D226" s="100"/>
      <c r="E226" s="100"/>
      <c r="F226" s="100"/>
      <c r="G226" s="100"/>
      <c r="H226" s="100"/>
      <c r="I226" s="99"/>
      <c r="J226" s="100"/>
      <c r="K226" s="100"/>
      <c r="L226" s="100"/>
      <c r="M226" s="100"/>
      <c r="N226" s="100"/>
      <c r="O226" s="100"/>
      <c r="P226" s="104"/>
      <c r="Q226" s="100"/>
      <c r="R226" s="100"/>
      <c r="S226" s="100"/>
      <c r="T226" s="100"/>
      <c r="U226" s="100"/>
      <c r="V226" s="100"/>
      <c r="W226" s="100"/>
      <c r="X226" s="100"/>
      <c r="Y226" s="100"/>
      <c r="Z226" s="100"/>
    </row>
    <row r="227" spans="1:26" x14ac:dyDescent="0.3">
      <c r="A227" s="99"/>
      <c r="B227" s="100"/>
      <c r="C227" s="101"/>
      <c r="D227" s="100"/>
      <c r="E227" s="100"/>
      <c r="F227" s="100"/>
      <c r="G227" s="100"/>
      <c r="H227" s="100"/>
      <c r="I227" s="99"/>
      <c r="J227" s="100"/>
      <c r="K227" s="100"/>
      <c r="L227" s="100"/>
      <c r="M227" s="100"/>
      <c r="N227" s="100"/>
      <c r="O227" s="100"/>
      <c r="P227" s="104"/>
      <c r="Q227" s="100"/>
      <c r="R227" s="100"/>
      <c r="S227" s="100"/>
      <c r="T227" s="100"/>
      <c r="U227" s="100"/>
      <c r="V227" s="100"/>
      <c r="W227" s="100"/>
      <c r="X227" s="100"/>
      <c r="Y227" s="100"/>
      <c r="Z227" s="100"/>
    </row>
    <row r="228" spans="1:26" x14ac:dyDescent="0.3">
      <c r="A228" s="99"/>
      <c r="B228" s="100"/>
      <c r="C228" s="101"/>
      <c r="D228" s="100"/>
      <c r="E228" s="100"/>
      <c r="F228" s="100"/>
      <c r="G228" s="100"/>
      <c r="H228" s="100"/>
      <c r="I228" s="99"/>
      <c r="J228" s="100"/>
      <c r="K228" s="100"/>
      <c r="L228" s="100"/>
      <c r="M228" s="100"/>
      <c r="N228" s="100"/>
      <c r="O228" s="100"/>
      <c r="P228" s="104"/>
      <c r="Q228" s="100"/>
      <c r="R228" s="100"/>
      <c r="S228" s="100"/>
      <c r="T228" s="100"/>
      <c r="U228" s="100"/>
      <c r="V228" s="100"/>
      <c r="W228" s="100"/>
      <c r="X228" s="100"/>
      <c r="Y228" s="100"/>
      <c r="Z228" s="100"/>
    </row>
    <row r="229" spans="1:26" x14ac:dyDescent="0.3">
      <c r="A229" s="99"/>
      <c r="B229" s="100"/>
      <c r="C229" s="101"/>
      <c r="D229" s="100"/>
      <c r="E229" s="100"/>
      <c r="F229" s="100"/>
      <c r="G229" s="100"/>
      <c r="H229" s="100"/>
      <c r="I229" s="99"/>
      <c r="J229" s="100"/>
      <c r="K229" s="100"/>
      <c r="L229" s="100"/>
      <c r="M229" s="100"/>
      <c r="N229" s="100"/>
      <c r="O229" s="100"/>
      <c r="P229" s="104"/>
      <c r="Q229" s="100"/>
      <c r="R229" s="100"/>
      <c r="S229" s="100"/>
      <c r="T229" s="100"/>
      <c r="U229" s="100"/>
      <c r="V229" s="100"/>
      <c r="W229" s="100"/>
      <c r="X229" s="100"/>
      <c r="Y229" s="100"/>
      <c r="Z229" s="100"/>
    </row>
    <row r="230" spans="1:26" x14ac:dyDescent="0.3">
      <c r="A230" s="99"/>
      <c r="B230" s="100"/>
      <c r="C230" s="101"/>
      <c r="D230" s="100"/>
      <c r="E230" s="100"/>
      <c r="F230" s="100"/>
      <c r="G230" s="100"/>
      <c r="H230" s="100"/>
      <c r="I230" s="99"/>
      <c r="J230" s="100"/>
      <c r="K230" s="100"/>
      <c r="L230" s="100"/>
      <c r="M230" s="100"/>
      <c r="N230" s="100"/>
      <c r="O230" s="100"/>
      <c r="P230" s="104"/>
      <c r="Q230" s="100"/>
      <c r="R230" s="100"/>
      <c r="S230" s="100"/>
      <c r="T230" s="100"/>
      <c r="U230" s="100"/>
      <c r="V230" s="100"/>
      <c r="W230" s="100"/>
      <c r="X230" s="100"/>
      <c r="Y230" s="100"/>
      <c r="Z230" s="100"/>
    </row>
    <row r="231" spans="1:26" x14ac:dyDescent="0.3">
      <c r="A231" s="99"/>
      <c r="B231" s="100"/>
      <c r="C231" s="101"/>
      <c r="D231" s="100"/>
      <c r="E231" s="100"/>
      <c r="F231" s="100"/>
      <c r="G231" s="100"/>
      <c r="H231" s="100"/>
      <c r="I231" s="99"/>
      <c r="J231" s="100"/>
      <c r="K231" s="100"/>
      <c r="L231" s="100"/>
      <c r="M231" s="100"/>
      <c r="N231" s="100"/>
      <c r="O231" s="100"/>
      <c r="P231" s="104"/>
      <c r="Q231" s="100"/>
      <c r="R231" s="100"/>
      <c r="S231" s="100"/>
      <c r="T231" s="100"/>
      <c r="U231" s="100"/>
      <c r="V231" s="100"/>
      <c r="W231" s="100"/>
      <c r="X231" s="100"/>
      <c r="Y231" s="100"/>
      <c r="Z231" s="100"/>
    </row>
    <row r="232" spans="1:26" x14ac:dyDescent="0.3">
      <c r="A232" s="99"/>
      <c r="B232" s="100"/>
      <c r="C232" s="101"/>
      <c r="D232" s="100"/>
      <c r="E232" s="100"/>
      <c r="F232" s="100"/>
      <c r="G232" s="100"/>
      <c r="H232" s="100"/>
      <c r="I232" s="99"/>
      <c r="J232" s="100"/>
      <c r="K232" s="100"/>
      <c r="L232" s="100"/>
      <c r="M232" s="100"/>
      <c r="N232" s="100"/>
      <c r="O232" s="100"/>
      <c r="P232" s="104"/>
      <c r="Q232" s="100"/>
      <c r="R232" s="100"/>
      <c r="S232" s="100"/>
      <c r="T232" s="100"/>
      <c r="U232" s="100"/>
      <c r="V232" s="100"/>
      <c r="W232" s="100"/>
      <c r="X232" s="100"/>
      <c r="Y232" s="100"/>
      <c r="Z232" s="100"/>
    </row>
    <row r="233" spans="1:26" x14ac:dyDescent="0.3">
      <c r="A233" s="99"/>
      <c r="B233" s="100"/>
      <c r="C233" s="101"/>
      <c r="D233" s="100"/>
      <c r="E233" s="100"/>
      <c r="F233" s="100"/>
      <c r="G233" s="100"/>
      <c r="H233" s="100"/>
      <c r="I233" s="99"/>
      <c r="J233" s="100"/>
      <c r="K233" s="100"/>
      <c r="L233" s="100"/>
      <c r="M233" s="100"/>
      <c r="N233" s="100"/>
      <c r="O233" s="100"/>
      <c r="P233" s="104"/>
      <c r="Q233" s="100"/>
      <c r="R233" s="100"/>
      <c r="S233" s="100"/>
      <c r="T233" s="100"/>
      <c r="U233" s="100"/>
      <c r="V233" s="100"/>
      <c r="W233" s="100"/>
      <c r="X233" s="100"/>
      <c r="Y233" s="100"/>
      <c r="Z233" s="100"/>
    </row>
    <row r="234" spans="1:26" x14ac:dyDescent="0.3">
      <c r="A234" s="99"/>
      <c r="B234" s="100"/>
      <c r="C234" s="101"/>
      <c r="D234" s="100"/>
      <c r="E234" s="100"/>
      <c r="F234" s="100"/>
      <c r="G234" s="100"/>
      <c r="H234" s="100"/>
      <c r="I234" s="99"/>
      <c r="J234" s="100"/>
      <c r="K234" s="100"/>
      <c r="L234" s="100"/>
      <c r="M234" s="100"/>
      <c r="N234" s="100"/>
      <c r="O234" s="100"/>
      <c r="P234" s="104"/>
      <c r="Q234" s="100"/>
      <c r="R234" s="100"/>
      <c r="S234" s="100"/>
      <c r="T234" s="100"/>
      <c r="U234" s="100"/>
      <c r="V234" s="100"/>
      <c r="W234" s="100"/>
      <c r="X234" s="100"/>
      <c r="Y234" s="100"/>
      <c r="Z234" s="100"/>
    </row>
    <row r="235" spans="1:26" x14ac:dyDescent="0.3">
      <c r="A235" s="99"/>
      <c r="B235" s="100"/>
      <c r="C235" s="101"/>
      <c r="D235" s="100"/>
      <c r="E235" s="100"/>
      <c r="F235" s="100"/>
      <c r="G235" s="100"/>
      <c r="H235" s="100"/>
      <c r="I235" s="99"/>
      <c r="J235" s="100"/>
      <c r="K235" s="100"/>
      <c r="L235" s="100"/>
      <c r="M235" s="100"/>
      <c r="N235" s="100"/>
      <c r="O235" s="100"/>
      <c r="P235" s="104"/>
      <c r="Q235" s="100"/>
      <c r="R235" s="100"/>
      <c r="S235" s="100"/>
      <c r="T235" s="100"/>
      <c r="U235" s="100"/>
      <c r="V235" s="100"/>
      <c r="W235" s="100"/>
      <c r="X235" s="100"/>
      <c r="Y235" s="100"/>
      <c r="Z235" s="100"/>
    </row>
    <row r="236" spans="1:26" x14ac:dyDescent="0.3">
      <c r="A236" s="99"/>
      <c r="B236" s="100"/>
      <c r="C236" s="101"/>
      <c r="D236" s="100"/>
      <c r="E236" s="100"/>
      <c r="F236" s="100"/>
      <c r="G236" s="100"/>
      <c r="H236" s="100"/>
      <c r="I236" s="99"/>
      <c r="J236" s="100"/>
      <c r="K236" s="100"/>
      <c r="L236" s="100"/>
      <c r="M236" s="100"/>
      <c r="N236" s="100"/>
      <c r="O236" s="100"/>
      <c r="P236" s="104"/>
      <c r="Q236" s="100"/>
      <c r="R236" s="100"/>
      <c r="S236" s="100"/>
      <c r="T236" s="100"/>
      <c r="U236" s="100"/>
      <c r="V236" s="100"/>
      <c r="W236" s="100"/>
      <c r="X236" s="100"/>
      <c r="Y236" s="100"/>
      <c r="Z236" s="100"/>
    </row>
    <row r="237" spans="1:26" x14ac:dyDescent="0.3">
      <c r="A237" s="99"/>
      <c r="B237" s="100"/>
      <c r="C237" s="101"/>
      <c r="D237" s="100"/>
      <c r="E237" s="100"/>
      <c r="F237" s="100"/>
      <c r="G237" s="100"/>
      <c r="H237" s="100"/>
      <c r="I237" s="99"/>
      <c r="J237" s="100"/>
      <c r="K237" s="100"/>
      <c r="L237" s="100"/>
      <c r="M237" s="100"/>
      <c r="N237" s="100"/>
      <c r="O237" s="100"/>
      <c r="P237" s="104"/>
      <c r="Q237" s="100"/>
      <c r="R237" s="100"/>
      <c r="S237" s="100"/>
      <c r="T237" s="100"/>
      <c r="U237" s="100"/>
      <c r="V237" s="100"/>
      <c r="W237" s="100"/>
      <c r="X237" s="100"/>
      <c r="Y237" s="100"/>
      <c r="Z237" s="100"/>
    </row>
    <row r="238" spans="1:26" x14ac:dyDescent="0.3">
      <c r="A238" s="99"/>
      <c r="B238" s="100"/>
      <c r="C238" s="101"/>
      <c r="D238" s="100"/>
      <c r="E238" s="100"/>
      <c r="F238" s="100"/>
      <c r="G238" s="100"/>
      <c r="H238" s="100"/>
      <c r="I238" s="99"/>
      <c r="J238" s="100"/>
      <c r="K238" s="100"/>
      <c r="L238" s="100"/>
      <c r="M238" s="100"/>
      <c r="N238" s="100"/>
      <c r="O238" s="100"/>
      <c r="P238" s="104"/>
      <c r="Q238" s="100"/>
      <c r="R238" s="100"/>
      <c r="S238" s="100"/>
      <c r="T238" s="100"/>
      <c r="U238" s="100"/>
      <c r="V238" s="100"/>
      <c r="W238" s="100"/>
      <c r="X238" s="100"/>
      <c r="Y238" s="100"/>
      <c r="Z238" s="100"/>
    </row>
    <row r="239" spans="1:26" x14ac:dyDescent="0.3">
      <c r="A239" s="99"/>
      <c r="B239" s="100"/>
      <c r="C239" s="101"/>
      <c r="D239" s="100"/>
      <c r="E239" s="100"/>
      <c r="F239" s="100"/>
      <c r="G239" s="100"/>
      <c r="H239" s="100"/>
      <c r="I239" s="99"/>
      <c r="J239" s="100"/>
      <c r="K239" s="100"/>
      <c r="L239" s="100"/>
      <c r="M239" s="100"/>
      <c r="N239" s="100"/>
      <c r="O239" s="100"/>
      <c r="P239" s="104"/>
      <c r="Q239" s="100"/>
      <c r="R239" s="100"/>
      <c r="S239" s="100"/>
      <c r="T239" s="100"/>
      <c r="U239" s="100"/>
      <c r="V239" s="100"/>
      <c r="W239" s="100"/>
      <c r="X239" s="100"/>
      <c r="Y239" s="100"/>
      <c r="Z239" s="100"/>
    </row>
    <row r="240" spans="1:26" x14ac:dyDescent="0.3">
      <c r="A240" s="99"/>
      <c r="B240" s="100"/>
      <c r="C240" s="101"/>
      <c r="D240" s="100"/>
      <c r="E240" s="100"/>
      <c r="F240" s="100"/>
      <c r="G240" s="100"/>
      <c r="H240" s="100"/>
      <c r="I240" s="99"/>
      <c r="J240" s="100"/>
      <c r="K240" s="100"/>
      <c r="L240" s="100"/>
      <c r="M240" s="100"/>
      <c r="N240" s="100"/>
      <c r="O240" s="100"/>
      <c r="P240" s="104"/>
      <c r="Q240" s="100"/>
      <c r="R240" s="100"/>
      <c r="S240" s="100"/>
      <c r="T240" s="100"/>
      <c r="U240" s="100"/>
      <c r="V240" s="100"/>
      <c r="W240" s="100"/>
      <c r="X240" s="100"/>
      <c r="Y240" s="100"/>
      <c r="Z240" s="100"/>
    </row>
    <row r="241" spans="1:26" x14ac:dyDescent="0.3">
      <c r="A241" s="99"/>
      <c r="B241" s="100"/>
      <c r="C241" s="101"/>
      <c r="D241" s="100"/>
      <c r="E241" s="100"/>
      <c r="F241" s="100"/>
      <c r="G241" s="100"/>
      <c r="H241" s="100"/>
      <c r="I241" s="99"/>
      <c r="J241" s="100"/>
      <c r="K241" s="100"/>
      <c r="L241" s="100"/>
      <c r="M241" s="100"/>
      <c r="N241" s="100"/>
      <c r="O241" s="100"/>
      <c r="P241" s="104"/>
      <c r="Q241" s="100"/>
      <c r="R241" s="100"/>
      <c r="S241" s="100"/>
      <c r="T241" s="100"/>
      <c r="U241" s="100"/>
      <c r="V241" s="100"/>
      <c r="W241" s="100"/>
      <c r="X241" s="100"/>
      <c r="Y241" s="100"/>
      <c r="Z241" s="100"/>
    </row>
    <row r="242" spans="1:26" x14ac:dyDescent="0.3">
      <c r="A242" s="99"/>
      <c r="B242" s="100"/>
      <c r="C242" s="101"/>
      <c r="D242" s="100"/>
      <c r="E242" s="100"/>
      <c r="F242" s="100"/>
      <c r="G242" s="100"/>
      <c r="H242" s="100"/>
      <c r="I242" s="99"/>
      <c r="J242" s="100"/>
      <c r="K242" s="100"/>
      <c r="L242" s="100"/>
      <c r="M242" s="100"/>
      <c r="N242" s="100"/>
      <c r="O242" s="100"/>
      <c r="P242" s="104"/>
      <c r="Q242" s="100"/>
      <c r="R242" s="100"/>
      <c r="S242" s="100"/>
      <c r="T242" s="100"/>
      <c r="U242" s="100"/>
      <c r="V242" s="100"/>
      <c r="W242" s="100"/>
      <c r="X242" s="100"/>
      <c r="Y242" s="100"/>
      <c r="Z242" s="100"/>
    </row>
    <row r="243" spans="1:26" x14ac:dyDescent="0.3">
      <c r="A243" s="99"/>
      <c r="B243" s="100"/>
      <c r="C243" s="101"/>
      <c r="D243" s="100"/>
      <c r="E243" s="100"/>
      <c r="F243" s="100"/>
      <c r="G243" s="100"/>
      <c r="H243" s="100"/>
      <c r="I243" s="99"/>
      <c r="J243" s="100"/>
      <c r="K243" s="100"/>
      <c r="L243" s="100"/>
      <c r="M243" s="100"/>
      <c r="N243" s="100"/>
      <c r="O243" s="100"/>
      <c r="P243" s="104"/>
      <c r="Q243" s="100"/>
      <c r="R243" s="100"/>
      <c r="S243" s="100"/>
      <c r="T243" s="100"/>
      <c r="U243" s="100"/>
      <c r="V243" s="100"/>
      <c r="W243" s="100"/>
      <c r="X243" s="100"/>
      <c r="Y243" s="100"/>
      <c r="Z243" s="100"/>
    </row>
    <row r="244" spans="1:26" x14ac:dyDescent="0.3">
      <c r="A244" s="99"/>
      <c r="B244" s="100"/>
      <c r="C244" s="101"/>
      <c r="D244" s="100"/>
      <c r="E244" s="100"/>
      <c r="F244" s="100"/>
      <c r="G244" s="100"/>
      <c r="H244" s="100"/>
      <c r="I244" s="99"/>
      <c r="J244" s="100"/>
      <c r="K244" s="100"/>
      <c r="L244" s="100"/>
      <c r="M244" s="100"/>
      <c r="N244" s="100"/>
      <c r="O244" s="100"/>
      <c r="P244" s="104"/>
      <c r="Q244" s="100"/>
      <c r="R244" s="100"/>
      <c r="S244" s="100"/>
      <c r="T244" s="100"/>
      <c r="U244" s="100"/>
      <c r="V244" s="100"/>
      <c r="W244" s="100"/>
      <c r="X244" s="100"/>
      <c r="Y244" s="100"/>
      <c r="Z244" s="100"/>
    </row>
    <row r="245" spans="1:26" x14ac:dyDescent="0.3">
      <c r="A245" s="99"/>
      <c r="B245" s="100"/>
      <c r="C245" s="101"/>
      <c r="D245" s="100"/>
      <c r="E245" s="100"/>
      <c r="F245" s="100"/>
      <c r="G245" s="100"/>
      <c r="H245" s="100"/>
      <c r="I245" s="99"/>
      <c r="J245" s="100"/>
      <c r="K245" s="100"/>
      <c r="L245" s="100"/>
      <c r="M245" s="100"/>
      <c r="N245" s="100"/>
      <c r="O245" s="100"/>
      <c r="P245" s="104"/>
      <c r="Q245" s="100"/>
      <c r="R245" s="100"/>
      <c r="S245" s="100"/>
      <c r="T245" s="100"/>
      <c r="U245" s="100"/>
      <c r="V245" s="100"/>
      <c r="W245" s="100"/>
      <c r="X245" s="100"/>
      <c r="Y245" s="100"/>
      <c r="Z245" s="100"/>
    </row>
    <row r="246" spans="1:26" x14ac:dyDescent="0.3">
      <c r="A246" s="99"/>
      <c r="B246" s="100"/>
      <c r="C246" s="101"/>
      <c r="D246" s="100"/>
      <c r="E246" s="100"/>
      <c r="F246" s="100"/>
      <c r="G246" s="100"/>
      <c r="H246" s="100"/>
      <c r="I246" s="99"/>
      <c r="J246" s="100"/>
      <c r="K246" s="100"/>
      <c r="L246" s="100"/>
      <c r="M246" s="100"/>
      <c r="N246" s="100"/>
      <c r="O246" s="100"/>
      <c r="P246" s="104"/>
      <c r="Q246" s="100"/>
      <c r="R246" s="100"/>
      <c r="S246" s="100"/>
      <c r="T246" s="100"/>
      <c r="U246" s="100"/>
      <c r="V246" s="100"/>
      <c r="W246" s="100"/>
      <c r="X246" s="100"/>
      <c r="Y246" s="100"/>
      <c r="Z246" s="100"/>
    </row>
    <row r="247" spans="1:26" x14ac:dyDescent="0.3">
      <c r="A247" s="99"/>
      <c r="B247" s="100"/>
      <c r="C247" s="101"/>
      <c r="D247" s="100"/>
      <c r="E247" s="100"/>
      <c r="F247" s="100"/>
      <c r="G247" s="100"/>
      <c r="H247" s="100"/>
      <c r="I247" s="99"/>
      <c r="J247" s="100"/>
      <c r="K247" s="100"/>
      <c r="L247" s="100"/>
      <c r="M247" s="100"/>
      <c r="N247" s="100"/>
      <c r="O247" s="100"/>
      <c r="P247" s="104"/>
      <c r="Q247" s="100"/>
      <c r="R247" s="100"/>
      <c r="S247" s="100"/>
      <c r="T247" s="100"/>
      <c r="U247" s="100"/>
      <c r="V247" s="100"/>
      <c r="W247" s="100"/>
      <c r="X247" s="100"/>
      <c r="Y247" s="100"/>
      <c r="Z247" s="100"/>
    </row>
    <row r="248" spans="1:26" x14ac:dyDescent="0.3">
      <c r="A248" s="99"/>
      <c r="B248" s="100"/>
      <c r="C248" s="101"/>
      <c r="D248" s="100"/>
      <c r="E248" s="100"/>
      <c r="F248" s="100"/>
      <c r="G248" s="100"/>
      <c r="H248" s="100"/>
      <c r="I248" s="99"/>
      <c r="J248" s="100"/>
      <c r="K248" s="100"/>
      <c r="L248" s="100"/>
      <c r="M248" s="100"/>
      <c r="N248" s="100"/>
      <c r="O248" s="100"/>
      <c r="P248" s="104"/>
      <c r="Q248" s="100"/>
      <c r="R248" s="100"/>
      <c r="S248" s="100"/>
      <c r="T248" s="100"/>
      <c r="U248" s="100"/>
      <c r="V248" s="100"/>
      <c r="W248" s="100"/>
      <c r="X248" s="100"/>
      <c r="Y248" s="100"/>
      <c r="Z248" s="100"/>
    </row>
    <row r="249" spans="1:26" x14ac:dyDescent="0.3">
      <c r="A249" s="99"/>
      <c r="B249" s="100"/>
      <c r="C249" s="101"/>
      <c r="D249" s="100"/>
      <c r="E249" s="100"/>
      <c r="F249" s="100"/>
      <c r="G249" s="100"/>
      <c r="H249" s="100"/>
      <c r="I249" s="99"/>
      <c r="J249" s="100"/>
      <c r="K249" s="100"/>
      <c r="L249" s="100"/>
      <c r="M249" s="100"/>
      <c r="N249" s="100"/>
      <c r="O249" s="100"/>
      <c r="P249" s="104"/>
      <c r="Q249" s="100"/>
      <c r="R249" s="100"/>
      <c r="S249" s="100"/>
      <c r="T249" s="100"/>
      <c r="U249" s="100"/>
      <c r="V249" s="100"/>
      <c r="W249" s="100"/>
      <c r="X249" s="100"/>
      <c r="Y249" s="100"/>
      <c r="Z249" s="100"/>
    </row>
    <row r="250" spans="1:26" x14ac:dyDescent="0.3">
      <c r="A250" s="99"/>
      <c r="B250" s="100"/>
      <c r="C250" s="101"/>
      <c r="D250" s="100"/>
      <c r="E250" s="100"/>
      <c r="F250" s="100"/>
      <c r="G250" s="100"/>
      <c r="H250" s="100"/>
      <c r="I250" s="99"/>
      <c r="J250" s="100"/>
      <c r="K250" s="100"/>
      <c r="L250" s="100"/>
      <c r="M250" s="100"/>
      <c r="N250" s="100"/>
      <c r="O250" s="100"/>
      <c r="P250" s="104"/>
      <c r="Q250" s="100"/>
      <c r="R250" s="100"/>
      <c r="S250" s="100"/>
      <c r="T250" s="100"/>
      <c r="U250" s="100"/>
      <c r="V250" s="100"/>
      <c r="W250" s="100"/>
      <c r="X250" s="100"/>
      <c r="Y250" s="100"/>
      <c r="Z250" s="100"/>
    </row>
    <row r="251" spans="1:26" x14ac:dyDescent="0.3">
      <c r="A251" s="99"/>
      <c r="B251" s="100"/>
      <c r="C251" s="101"/>
      <c r="D251" s="100"/>
      <c r="E251" s="100"/>
      <c r="F251" s="100"/>
      <c r="G251" s="100"/>
      <c r="H251" s="100"/>
      <c r="I251" s="99"/>
      <c r="J251" s="100"/>
      <c r="K251" s="100"/>
      <c r="L251" s="100"/>
      <c r="M251" s="100"/>
      <c r="N251" s="100"/>
      <c r="O251" s="100"/>
      <c r="P251" s="104"/>
      <c r="Q251" s="100"/>
      <c r="R251" s="100"/>
      <c r="S251" s="100"/>
      <c r="T251" s="100"/>
      <c r="U251" s="100"/>
      <c r="V251" s="100"/>
      <c r="W251" s="100"/>
      <c r="X251" s="100"/>
      <c r="Y251" s="100"/>
      <c r="Z251" s="100"/>
    </row>
    <row r="252" spans="1:26" x14ac:dyDescent="0.3">
      <c r="A252" s="99"/>
      <c r="B252" s="100"/>
      <c r="C252" s="101"/>
      <c r="D252" s="100"/>
      <c r="E252" s="100"/>
      <c r="F252" s="100"/>
      <c r="G252" s="100"/>
      <c r="H252" s="100"/>
      <c r="I252" s="99"/>
      <c r="J252" s="100"/>
      <c r="K252" s="100"/>
      <c r="L252" s="100"/>
      <c r="M252" s="100"/>
      <c r="N252" s="100"/>
      <c r="O252" s="100"/>
      <c r="P252" s="104"/>
      <c r="Q252" s="100"/>
      <c r="R252" s="100"/>
      <c r="S252" s="100"/>
      <c r="T252" s="100"/>
      <c r="U252" s="100"/>
      <c r="V252" s="100"/>
      <c r="W252" s="100"/>
      <c r="X252" s="100"/>
      <c r="Y252" s="100"/>
      <c r="Z252" s="100"/>
    </row>
    <row r="253" spans="1:26" x14ac:dyDescent="0.3">
      <c r="A253" s="99"/>
      <c r="B253" s="100"/>
      <c r="C253" s="101"/>
      <c r="D253" s="100"/>
      <c r="E253" s="100"/>
      <c r="F253" s="100"/>
      <c r="G253" s="100"/>
      <c r="H253" s="100"/>
      <c r="I253" s="99"/>
      <c r="J253" s="100"/>
      <c r="K253" s="100"/>
      <c r="L253" s="100"/>
      <c r="M253" s="100"/>
      <c r="N253" s="100"/>
      <c r="O253" s="100"/>
      <c r="P253" s="104"/>
      <c r="Q253" s="100"/>
      <c r="R253" s="100"/>
      <c r="S253" s="100"/>
      <c r="T253" s="100"/>
      <c r="U253" s="100"/>
      <c r="V253" s="100"/>
      <c r="W253" s="100"/>
      <c r="X253" s="100"/>
      <c r="Y253" s="100"/>
      <c r="Z253" s="100"/>
    </row>
    <row r="254" spans="1:26" x14ac:dyDescent="0.3">
      <c r="A254" s="99"/>
      <c r="B254" s="100"/>
      <c r="C254" s="101"/>
      <c r="D254" s="100"/>
      <c r="E254" s="100"/>
      <c r="F254" s="100"/>
      <c r="G254" s="100"/>
      <c r="H254" s="100"/>
      <c r="I254" s="99"/>
      <c r="J254" s="100"/>
      <c r="K254" s="100"/>
      <c r="L254" s="100"/>
      <c r="M254" s="100"/>
      <c r="N254" s="100"/>
      <c r="O254" s="100"/>
      <c r="P254" s="104"/>
      <c r="Q254" s="100"/>
      <c r="R254" s="100"/>
      <c r="S254" s="100"/>
      <c r="T254" s="100"/>
      <c r="U254" s="100"/>
      <c r="V254" s="100"/>
      <c r="W254" s="100"/>
      <c r="X254" s="100"/>
      <c r="Y254" s="100"/>
      <c r="Z254" s="100"/>
    </row>
    <row r="255" spans="1:26" x14ac:dyDescent="0.3">
      <c r="A255" s="99"/>
      <c r="B255" s="100"/>
      <c r="C255" s="101"/>
      <c r="D255" s="100"/>
      <c r="E255" s="100"/>
      <c r="F255" s="100"/>
      <c r="G255" s="100"/>
      <c r="H255" s="100"/>
      <c r="I255" s="99"/>
      <c r="J255" s="100"/>
      <c r="K255" s="100"/>
      <c r="L255" s="100"/>
      <c r="M255" s="100"/>
      <c r="N255" s="100"/>
      <c r="O255" s="100"/>
      <c r="P255" s="104"/>
      <c r="Q255" s="100"/>
      <c r="R255" s="100"/>
      <c r="S255" s="100"/>
      <c r="T255" s="100"/>
      <c r="U255" s="100"/>
      <c r="V255" s="100"/>
      <c r="W255" s="100"/>
      <c r="X255" s="100"/>
      <c r="Y255" s="100"/>
      <c r="Z255" s="100"/>
    </row>
    <row r="256" spans="1:26" x14ac:dyDescent="0.3">
      <c r="A256" s="99"/>
      <c r="B256" s="100"/>
      <c r="C256" s="101"/>
      <c r="D256" s="100"/>
      <c r="E256" s="100"/>
      <c r="F256" s="100"/>
      <c r="G256" s="100"/>
      <c r="H256" s="100"/>
      <c r="I256" s="99"/>
      <c r="J256" s="100"/>
      <c r="K256" s="100"/>
      <c r="L256" s="100"/>
      <c r="M256" s="100"/>
      <c r="N256" s="100"/>
      <c r="O256" s="100"/>
      <c r="P256" s="104"/>
      <c r="Q256" s="100"/>
      <c r="R256" s="100"/>
      <c r="S256" s="100"/>
      <c r="T256" s="100"/>
      <c r="U256" s="100"/>
      <c r="V256" s="100"/>
      <c r="W256" s="100"/>
      <c r="X256" s="100"/>
      <c r="Y256" s="100"/>
      <c r="Z256" s="100"/>
    </row>
    <row r="257" spans="1:26" x14ac:dyDescent="0.3">
      <c r="A257" s="99"/>
      <c r="B257" s="100"/>
      <c r="C257" s="101"/>
      <c r="D257" s="100"/>
      <c r="E257" s="100"/>
      <c r="F257" s="100"/>
      <c r="G257" s="100"/>
      <c r="H257" s="100"/>
      <c r="I257" s="99"/>
      <c r="J257" s="100"/>
      <c r="K257" s="100"/>
      <c r="L257" s="100"/>
      <c r="M257" s="100"/>
      <c r="N257" s="100"/>
      <c r="O257" s="100"/>
      <c r="P257" s="104"/>
      <c r="Q257" s="100"/>
      <c r="R257" s="100"/>
      <c r="S257" s="100"/>
      <c r="T257" s="100"/>
      <c r="U257" s="100"/>
      <c r="V257" s="100"/>
      <c r="W257" s="100"/>
      <c r="X257" s="100"/>
      <c r="Y257" s="100"/>
      <c r="Z257" s="100"/>
    </row>
    <row r="258" spans="1:26" x14ac:dyDescent="0.3">
      <c r="A258" s="99"/>
      <c r="B258" s="100"/>
      <c r="C258" s="101"/>
      <c r="D258" s="100"/>
      <c r="E258" s="100"/>
      <c r="F258" s="100"/>
      <c r="G258" s="100"/>
      <c r="H258" s="100"/>
      <c r="I258" s="99"/>
      <c r="J258" s="100"/>
      <c r="K258" s="100"/>
      <c r="L258" s="100"/>
      <c r="M258" s="100"/>
      <c r="N258" s="100"/>
      <c r="O258" s="100"/>
      <c r="P258" s="104"/>
      <c r="Q258" s="100"/>
      <c r="R258" s="100"/>
      <c r="S258" s="100"/>
      <c r="T258" s="100"/>
      <c r="U258" s="100"/>
      <c r="V258" s="100"/>
      <c r="W258" s="100"/>
      <c r="X258" s="100"/>
      <c r="Y258" s="100"/>
      <c r="Z258" s="100"/>
    </row>
    <row r="259" spans="1:26" x14ac:dyDescent="0.3">
      <c r="A259" s="99"/>
      <c r="B259" s="100"/>
      <c r="C259" s="101"/>
      <c r="D259" s="100"/>
      <c r="E259" s="100"/>
      <c r="F259" s="100"/>
      <c r="G259" s="100"/>
      <c r="H259" s="100"/>
      <c r="I259" s="99"/>
      <c r="J259" s="100"/>
      <c r="K259" s="100"/>
      <c r="L259" s="100"/>
      <c r="M259" s="100"/>
      <c r="N259" s="100"/>
      <c r="O259" s="100"/>
      <c r="P259" s="104"/>
      <c r="Q259" s="100"/>
      <c r="R259" s="100"/>
      <c r="S259" s="100"/>
      <c r="T259" s="100"/>
      <c r="U259" s="100"/>
      <c r="V259" s="100"/>
      <c r="W259" s="100"/>
      <c r="X259" s="100"/>
      <c r="Y259" s="100"/>
      <c r="Z259" s="100"/>
    </row>
    <row r="260" spans="1:26" x14ac:dyDescent="0.3">
      <c r="A260" s="99"/>
      <c r="B260" s="100"/>
      <c r="C260" s="101"/>
      <c r="D260" s="100"/>
      <c r="E260" s="100"/>
      <c r="F260" s="100"/>
      <c r="G260" s="100"/>
      <c r="H260" s="100"/>
      <c r="I260" s="99"/>
      <c r="J260" s="100"/>
      <c r="K260" s="100"/>
      <c r="L260" s="100"/>
      <c r="M260" s="100"/>
      <c r="N260" s="100"/>
      <c r="O260" s="100"/>
      <c r="P260" s="104"/>
      <c r="Q260" s="100"/>
      <c r="R260" s="100"/>
      <c r="S260" s="100"/>
      <c r="T260" s="100"/>
      <c r="U260" s="100"/>
      <c r="V260" s="100"/>
      <c r="W260" s="100"/>
      <c r="X260" s="100"/>
      <c r="Y260" s="100"/>
      <c r="Z260" s="100"/>
    </row>
    <row r="261" spans="1:26" x14ac:dyDescent="0.3">
      <c r="A261" s="99"/>
      <c r="B261" s="100"/>
      <c r="C261" s="101"/>
      <c r="D261" s="100"/>
      <c r="E261" s="100"/>
      <c r="F261" s="100"/>
      <c r="G261" s="100"/>
      <c r="H261" s="100"/>
      <c r="I261" s="99"/>
      <c r="J261" s="100"/>
      <c r="K261" s="100"/>
      <c r="L261" s="100"/>
      <c r="M261" s="100"/>
      <c r="N261" s="100"/>
      <c r="O261" s="100"/>
      <c r="P261" s="104"/>
      <c r="Q261" s="100"/>
      <c r="R261" s="100"/>
      <c r="S261" s="100"/>
      <c r="T261" s="100"/>
      <c r="U261" s="100"/>
      <c r="V261" s="100"/>
      <c r="W261" s="100"/>
      <c r="X261" s="100"/>
      <c r="Y261" s="100"/>
      <c r="Z261" s="100"/>
    </row>
    <row r="262" spans="1:26" x14ac:dyDescent="0.3">
      <c r="A262" s="99"/>
      <c r="B262" s="100"/>
      <c r="C262" s="101"/>
      <c r="D262" s="100"/>
      <c r="E262" s="100"/>
      <c r="F262" s="100"/>
      <c r="G262" s="100"/>
      <c r="H262" s="100"/>
      <c r="I262" s="99"/>
      <c r="J262" s="100"/>
      <c r="K262" s="100"/>
      <c r="L262" s="100"/>
      <c r="M262" s="100"/>
      <c r="N262" s="100"/>
      <c r="O262" s="100"/>
      <c r="P262" s="104"/>
      <c r="Q262" s="100"/>
      <c r="R262" s="100"/>
      <c r="S262" s="100"/>
      <c r="T262" s="100"/>
      <c r="U262" s="100"/>
      <c r="V262" s="100"/>
      <c r="W262" s="100"/>
      <c r="X262" s="100"/>
      <c r="Y262" s="100"/>
      <c r="Z262" s="100"/>
    </row>
    <row r="263" spans="1:26" x14ac:dyDescent="0.3">
      <c r="A263" s="99"/>
      <c r="B263" s="100"/>
      <c r="C263" s="101"/>
      <c r="D263" s="100"/>
      <c r="E263" s="100"/>
      <c r="F263" s="100"/>
      <c r="G263" s="100"/>
      <c r="H263" s="100"/>
      <c r="I263" s="99"/>
      <c r="J263" s="100"/>
      <c r="K263" s="100"/>
      <c r="L263" s="100"/>
      <c r="M263" s="100"/>
      <c r="N263" s="100"/>
      <c r="O263" s="100"/>
      <c r="P263" s="104"/>
      <c r="Q263" s="100"/>
      <c r="R263" s="100"/>
      <c r="S263" s="100"/>
      <c r="T263" s="100"/>
      <c r="U263" s="100"/>
      <c r="V263" s="100"/>
      <c r="W263" s="100"/>
      <c r="X263" s="100"/>
      <c r="Y263" s="100"/>
      <c r="Z263" s="100"/>
    </row>
    <row r="264" spans="1:26" x14ac:dyDescent="0.3">
      <c r="A264" s="99"/>
      <c r="B264" s="100"/>
      <c r="C264" s="101"/>
      <c r="D264" s="100"/>
      <c r="E264" s="100"/>
      <c r="F264" s="100"/>
      <c r="G264" s="100"/>
      <c r="H264" s="100"/>
      <c r="I264" s="99"/>
      <c r="J264" s="100"/>
      <c r="K264" s="100"/>
      <c r="L264" s="100"/>
      <c r="M264" s="100"/>
      <c r="N264" s="100"/>
      <c r="O264" s="100"/>
      <c r="P264" s="104"/>
      <c r="Q264" s="100"/>
      <c r="R264" s="100"/>
      <c r="S264" s="100"/>
      <c r="T264" s="100"/>
      <c r="U264" s="100"/>
      <c r="V264" s="100"/>
      <c r="W264" s="100"/>
      <c r="X264" s="100"/>
      <c r="Y264" s="100"/>
      <c r="Z264" s="100"/>
    </row>
    <row r="265" spans="1:26" x14ac:dyDescent="0.3">
      <c r="A265" s="99"/>
      <c r="B265" s="100"/>
      <c r="C265" s="101"/>
      <c r="D265" s="100"/>
      <c r="E265" s="100"/>
      <c r="F265" s="100"/>
      <c r="G265" s="100"/>
      <c r="H265" s="100"/>
      <c r="I265" s="99"/>
      <c r="J265" s="100"/>
      <c r="K265" s="100"/>
      <c r="L265" s="100"/>
      <c r="M265" s="100"/>
      <c r="N265" s="100"/>
      <c r="O265" s="100"/>
      <c r="P265" s="104"/>
      <c r="Q265" s="100"/>
      <c r="R265" s="100"/>
      <c r="S265" s="100"/>
      <c r="T265" s="100"/>
      <c r="U265" s="100"/>
      <c r="V265" s="100"/>
      <c r="W265" s="100"/>
      <c r="X265" s="100"/>
      <c r="Y265" s="100"/>
      <c r="Z265" s="100"/>
    </row>
    <row r="266" spans="1:26" x14ac:dyDescent="0.3">
      <c r="A266" s="99"/>
      <c r="B266" s="100"/>
      <c r="C266" s="101"/>
      <c r="D266" s="100"/>
      <c r="E266" s="100"/>
      <c r="F266" s="100"/>
      <c r="G266" s="100"/>
      <c r="H266" s="100"/>
      <c r="I266" s="99"/>
      <c r="J266" s="100"/>
      <c r="K266" s="100"/>
      <c r="L266" s="100"/>
      <c r="M266" s="100"/>
      <c r="N266" s="100"/>
      <c r="O266" s="100"/>
      <c r="P266" s="104"/>
      <c r="Q266" s="100"/>
      <c r="R266" s="100"/>
      <c r="S266" s="100"/>
      <c r="T266" s="100"/>
      <c r="U266" s="100"/>
      <c r="V266" s="100"/>
      <c r="W266" s="100"/>
      <c r="X266" s="100"/>
      <c r="Y266" s="100"/>
      <c r="Z266" s="100"/>
    </row>
    <row r="267" spans="1:26" x14ac:dyDescent="0.3">
      <c r="A267" s="99"/>
      <c r="B267" s="100"/>
      <c r="C267" s="101"/>
      <c r="D267" s="100"/>
      <c r="E267" s="100"/>
      <c r="F267" s="100"/>
      <c r="G267" s="100"/>
      <c r="H267" s="100"/>
      <c r="I267" s="99"/>
      <c r="J267" s="100"/>
      <c r="K267" s="100"/>
      <c r="L267" s="100"/>
      <c r="M267" s="100"/>
      <c r="N267" s="100"/>
      <c r="O267" s="100"/>
      <c r="P267" s="104"/>
      <c r="Q267" s="100"/>
      <c r="R267" s="100"/>
      <c r="S267" s="100"/>
      <c r="T267" s="100"/>
      <c r="U267" s="100"/>
      <c r="V267" s="100"/>
      <c r="W267" s="100"/>
      <c r="X267" s="100"/>
      <c r="Y267" s="100"/>
      <c r="Z267" s="100"/>
    </row>
    <row r="268" spans="1:26" x14ac:dyDescent="0.3">
      <c r="A268" s="99"/>
      <c r="B268" s="100"/>
      <c r="C268" s="101"/>
      <c r="D268" s="100"/>
      <c r="E268" s="100"/>
      <c r="F268" s="100"/>
      <c r="G268" s="100"/>
      <c r="H268" s="100"/>
      <c r="I268" s="99"/>
      <c r="J268" s="100"/>
      <c r="K268" s="100"/>
      <c r="L268" s="100"/>
      <c r="M268" s="100"/>
      <c r="N268" s="100"/>
      <c r="O268" s="100"/>
      <c r="P268" s="104"/>
      <c r="Q268" s="100"/>
      <c r="R268" s="100"/>
      <c r="S268" s="100"/>
      <c r="T268" s="100"/>
      <c r="U268" s="100"/>
      <c r="V268" s="100"/>
      <c r="W268" s="100"/>
      <c r="X268" s="100"/>
      <c r="Y268" s="100"/>
      <c r="Z268" s="100"/>
    </row>
    <row r="269" spans="1:26" x14ac:dyDescent="0.3">
      <c r="A269" s="99"/>
      <c r="B269" s="100"/>
      <c r="C269" s="101"/>
      <c r="D269" s="100"/>
      <c r="E269" s="100"/>
      <c r="F269" s="100"/>
      <c r="G269" s="100"/>
      <c r="H269" s="100"/>
      <c r="I269" s="99"/>
      <c r="J269" s="100"/>
      <c r="K269" s="100"/>
      <c r="L269" s="100"/>
      <c r="M269" s="100"/>
      <c r="N269" s="100"/>
      <c r="O269" s="100"/>
      <c r="P269" s="104"/>
      <c r="Q269" s="100"/>
      <c r="R269" s="100"/>
      <c r="S269" s="100"/>
      <c r="T269" s="100"/>
      <c r="U269" s="100"/>
      <c r="V269" s="100"/>
      <c r="W269" s="100"/>
      <c r="X269" s="100"/>
      <c r="Y269" s="100"/>
      <c r="Z269" s="100"/>
    </row>
    <row r="270" spans="1:26" x14ac:dyDescent="0.3">
      <c r="A270" s="99"/>
      <c r="B270" s="100"/>
      <c r="C270" s="101"/>
      <c r="D270" s="100"/>
      <c r="E270" s="100"/>
      <c r="F270" s="100"/>
      <c r="G270" s="100"/>
      <c r="H270" s="100"/>
      <c r="I270" s="99"/>
      <c r="J270" s="100"/>
      <c r="K270" s="100"/>
      <c r="L270" s="100"/>
      <c r="M270" s="100"/>
      <c r="N270" s="100"/>
      <c r="O270" s="100"/>
      <c r="P270" s="104"/>
      <c r="Q270" s="100"/>
      <c r="R270" s="100"/>
      <c r="S270" s="100"/>
      <c r="T270" s="100"/>
      <c r="U270" s="100"/>
      <c r="V270" s="100"/>
      <c r="W270" s="100"/>
      <c r="X270" s="100"/>
      <c r="Y270" s="100"/>
      <c r="Z270" s="100"/>
    </row>
    <row r="271" spans="1:26" x14ac:dyDescent="0.3">
      <c r="A271" s="99"/>
      <c r="B271" s="100"/>
      <c r="C271" s="101"/>
      <c r="D271" s="100"/>
      <c r="E271" s="100"/>
      <c r="F271" s="100"/>
      <c r="G271" s="100"/>
      <c r="H271" s="100"/>
      <c r="I271" s="99"/>
      <c r="J271" s="100"/>
      <c r="K271" s="100"/>
      <c r="L271" s="100"/>
      <c r="M271" s="100"/>
      <c r="N271" s="100"/>
      <c r="O271" s="100"/>
      <c r="P271" s="104"/>
      <c r="Q271" s="100"/>
      <c r="R271" s="100"/>
      <c r="S271" s="100"/>
      <c r="T271" s="100"/>
      <c r="U271" s="100"/>
      <c r="V271" s="100"/>
      <c r="W271" s="100"/>
      <c r="X271" s="100"/>
      <c r="Y271" s="100"/>
      <c r="Z271" s="100"/>
    </row>
    <row r="272" spans="1:26" x14ac:dyDescent="0.3">
      <c r="A272" s="99"/>
      <c r="B272" s="100"/>
      <c r="C272" s="101"/>
      <c r="D272" s="100"/>
      <c r="E272" s="100"/>
      <c r="F272" s="100"/>
      <c r="G272" s="100"/>
      <c r="H272" s="100"/>
      <c r="I272" s="99"/>
      <c r="J272" s="100"/>
      <c r="K272" s="100"/>
      <c r="L272" s="100"/>
      <c r="M272" s="100"/>
      <c r="N272" s="100"/>
      <c r="O272" s="100"/>
      <c r="P272" s="104"/>
      <c r="Q272" s="100"/>
      <c r="R272" s="100"/>
      <c r="S272" s="100"/>
      <c r="T272" s="100"/>
      <c r="U272" s="100"/>
      <c r="V272" s="100"/>
      <c r="W272" s="100"/>
      <c r="X272" s="100"/>
      <c r="Y272" s="100"/>
      <c r="Z272" s="100"/>
    </row>
    <row r="273" spans="1:26" x14ac:dyDescent="0.3">
      <c r="A273" s="99"/>
      <c r="B273" s="100"/>
      <c r="C273" s="101"/>
      <c r="D273" s="100"/>
      <c r="E273" s="100"/>
      <c r="F273" s="100"/>
      <c r="G273" s="100"/>
      <c r="H273" s="100"/>
      <c r="I273" s="99"/>
      <c r="J273" s="100"/>
      <c r="K273" s="100"/>
      <c r="L273" s="100"/>
      <c r="M273" s="100"/>
      <c r="N273" s="100"/>
      <c r="O273" s="100"/>
      <c r="P273" s="104"/>
      <c r="Q273" s="100"/>
      <c r="R273" s="100"/>
      <c r="S273" s="100"/>
      <c r="T273" s="100"/>
      <c r="U273" s="100"/>
      <c r="V273" s="100"/>
      <c r="W273" s="100"/>
      <c r="X273" s="100"/>
      <c r="Y273" s="100"/>
      <c r="Z273" s="100"/>
    </row>
    <row r="274" spans="1:26" x14ac:dyDescent="0.3">
      <c r="A274" s="99"/>
      <c r="B274" s="100"/>
      <c r="C274" s="101"/>
      <c r="D274" s="100"/>
      <c r="E274" s="100"/>
      <c r="F274" s="100"/>
      <c r="G274" s="100"/>
      <c r="H274" s="100"/>
      <c r="I274" s="99"/>
      <c r="J274" s="100"/>
      <c r="K274" s="100"/>
      <c r="L274" s="100"/>
      <c r="M274" s="100"/>
      <c r="N274" s="100"/>
      <c r="O274" s="100"/>
      <c r="P274" s="104"/>
      <c r="Q274" s="100"/>
      <c r="R274" s="100"/>
      <c r="S274" s="100"/>
      <c r="T274" s="100"/>
      <c r="U274" s="100"/>
      <c r="V274" s="100"/>
      <c r="W274" s="100"/>
      <c r="X274" s="100"/>
      <c r="Y274" s="100"/>
      <c r="Z274" s="100"/>
    </row>
    <row r="275" spans="1:26" x14ac:dyDescent="0.3">
      <c r="A275" s="99"/>
      <c r="B275" s="100"/>
      <c r="C275" s="101"/>
      <c r="D275" s="100"/>
      <c r="E275" s="100"/>
      <c r="F275" s="100"/>
      <c r="G275" s="100"/>
      <c r="H275" s="100"/>
      <c r="I275" s="99"/>
      <c r="J275" s="100"/>
      <c r="K275" s="100"/>
      <c r="L275" s="100"/>
      <c r="M275" s="100"/>
      <c r="N275" s="100"/>
      <c r="O275" s="100"/>
      <c r="P275" s="104"/>
      <c r="Q275" s="100"/>
      <c r="R275" s="100"/>
      <c r="S275" s="100"/>
      <c r="T275" s="100"/>
      <c r="U275" s="100"/>
      <c r="V275" s="100"/>
      <c r="W275" s="100"/>
      <c r="X275" s="100"/>
      <c r="Y275" s="100"/>
      <c r="Z275" s="100"/>
    </row>
    <row r="276" spans="1:26" x14ac:dyDescent="0.3">
      <c r="A276" s="99"/>
      <c r="B276" s="100"/>
      <c r="C276" s="101"/>
      <c r="D276" s="100"/>
      <c r="E276" s="100"/>
      <c r="F276" s="100"/>
      <c r="G276" s="100"/>
      <c r="H276" s="100"/>
      <c r="I276" s="99"/>
      <c r="J276" s="100"/>
      <c r="K276" s="100"/>
      <c r="L276" s="100"/>
      <c r="M276" s="100"/>
      <c r="N276" s="100"/>
      <c r="O276" s="100"/>
      <c r="P276" s="104"/>
      <c r="Q276" s="100"/>
      <c r="R276" s="100"/>
      <c r="S276" s="100"/>
      <c r="T276" s="100"/>
      <c r="U276" s="100"/>
      <c r="V276" s="100"/>
      <c r="W276" s="100"/>
      <c r="X276" s="100"/>
      <c r="Y276" s="100"/>
      <c r="Z276" s="100"/>
    </row>
    <row r="277" spans="1:26" x14ac:dyDescent="0.3">
      <c r="A277" s="99"/>
      <c r="B277" s="100"/>
      <c r="C277" s="101"/>
      <c r="D277" s="100"/>
      <c r="E277" s="100"/>
      <c r="F277" s="100"/>
      <c r="G277" s="100"/>
      <c r="H277" s="100"/>
      <c r="I277" s="99"/>
      <c r="J277" s="100"/>
      <c r="K277" s="100"/>
      <c r="L277" s="100"/>
      <c r="M277" s="100"/>
      <c r="N277" s="100"/>
      <c r="O277" s="100"/>
      <c r="P277" s="104"/>
      <c r="Q277" s="100"/>
      <c r="R277" s="100"/>
      <c r="S277" s="100"/>
      <c r="T277" s="100"/>
      <c r="U277" s="100"/>
      <c r="V277" s="100"/>
      <c r="W277" s="100"/>
      <c r="X277" s="100"/>
      <c r="Y277" s="100"/>
      <c r="Z277" s="100"/>
    </row>
    <row r="278" spans="1:26" x14ac:dyDescent="0.3">
      <c r="A278" s="99"/>
      <c r="B278" s="100"/>
      <c r="C278" s="101"/>
      <c r="D278" s="100"/>
      <c r="E278" s="100"/>
      <c r="F278" s="100"/>
      <c r="G278" s="100"/>
      <c r="H278" s="100"/>
      <c r="I278" s="99"/>
      <c r="J278" s="100"/>
      <c r="K278" s="100"/>
      <c r="L278" s="100"/>
      <c r="M278" s="100"/>
      <c r="N278" s="100"/>
      <c r="O278" s="100"/>
      <c r="P278" s="104"/>
      <c r="Q278" s="100"/>
      <c r="R278" s="100"/>
      <c r="S278" s="100"/>
      <c r="T278" s="100"/>
      <c r="U278" s="100"/>
      <c r="V278" s="100"/>
      <c r="W278" s="100"/>
      <c r="X278" s="100"/>
      <c r="Y278" s="100"/>
      <c r="Z278" s="100"/>
    </row>
    <row r="279" spans="1:26" x14ac:dyDescent="0.3">
      <c r="A279" s="99"/>
      <c r="B279" s="100"/>
      <c r="C279" s="101"/>
      <c r="D279" s="100"/>
      <c r="E279" s="100"/>
      <c r="F279" s="100"/>
      <c r="G279" s="100"/>
      <c r="H279" s="100"/>
      <c r="I279" s="99"/>
      <c r="J279" s="100"/>
      <c r="K279" s="100"/>
      <c r="L279" s="100"/>
      <c r="M279" s="100"/>
      <c r="N279" s="100"/>
      <c r="O279" s="100"/>
      <c r="P279" s="104"/>
      <c r="Q279" s="100"/>
      <c r="R279" s="100"/>
      <c r="S279" s="100"/>
      <c r="T279" s="100"/>
      <c r="U279" s="100"/>
      <c r="V279" s="100"/>
      <c r="W279" s="100"/>
      <c r="X279" s="100"/>
      <c r="Y279" s="100"/>
      <c r="Z279" s="100"/>
    </row>
    <row r="280" spans="1:26" x14ac:dyDescent="0.3">
      <c r="A280" s="99"/>
      <c r="B280" s="100"/>
      <c r="C280" s="101"/>
      <c r="D280" s="100"/>
      <c r="E280" s="100"/>
      <c r="F280" s="100"/>
      <c r="G280" s="100"/>
      <c r="H280" s="100"/>
      <c r="I280" s="99"/>
      <c r="J280" s="100"/>
      <c r="K280" s="100"/>
      <c r="L280" s="100"/>
      <c r="M280" s="100"/>
      <c r="N280" s="100"/>
      <c r="O280" s="100"/>
      <c r="P280" s="104"/>
      <c r="Q280" s="100"/>
      <c r="R280" s="100"/>
      <c r="S280" s="100"/>
      <c r="T280" s="100"/>
      <c r="U280" s="100"/>
      <c r="V280" s="100"/>
      <c r="W280" s="100"/>
      <c r="X280" s="100"/>
      <c r="Y280" s="100"/>
      <c r="Z280" s="100"/>
    </row>
    <row r="281" spans="1:26" x14ac:dyDescent="0.3">
      <c r="A281" s="99"/>
      <c r="B281" s="100"/>
      <c r="C281" s="101"/>
      <c r="D281" s="100"/>
      <c r="E281" s="100"/>
      <c r="F281" s="100"/>
      <c r="G281" s="100"/>
      <c r="H281" s="100"/>
      <c r="I281" s="99"/>
      <c r="J281" s="100"/>
      <c r="K281" s="100"/>
      <c r="L281" s="100"/>
      <c r="M281" s="100"/>
      <c r="N281" s="100"/>
      <c r="O281" s="100"/>
      <c r="P281" s="104"/>
      <c r="Q281" s="100"/>
      <c r="R281" s="100"/>
      <c r="S281" s="100"/>
      <c r="T281" s="100"/>
      <c r="U281" s="100"/>
      <c r="V281" s="100"/>
      <c r="W281" s="100"/>
      <c r="X281" s="100"/>
      <c r="Y281" s="100"/>
      <c r="Z281" s="100"/>
    </row>
    <row r="282" spans="1:26" x14ac:dyDescent="0.3">
      <c r="A282" s="99"/>
      <c r="B282" s="100"/>
      <c r="C282" s="101"/>
      <c r="D282" s="100"/>
      <c r="E282" s="100"/>
      <c r="F282" s="100"/>
      <c r="G282" s="100"/>
      <c r="H282" s="100"/>
      <c r="I282" s="99"/>
      <c r="J282" s="100"/>
      <c r="K282" s="100"/>
      <c r="L282" s="100"/>
      <c r="M282" s="100"/>
      <c r="N282" s="100"/>
      <c r="O282" s="100"/>
      <c r="P282" s="104"/>
      <c r="Q282" s="100"/>
      <c r="R282" s="100"/>
      <c r="S282" s="100"/>
      <c r="T282" s="100"/>
      <c r="U282" s="100"/>
      <c r="V282" s="100"/>
      <c r="W282" s="100"/>
      <c r="X282" s="100"/>
      <c r="Y282" s="100"/>
      <c r="Z282" s="100"/>
    </row>
    <row r="283" spans="1:26" x14ac:dyDescent="0.3">
      <c r="A283" s="99"/>
      <c r="B283" s="100"/>
      <c r="C283" s="101"/>
      <c r="D283" s="100"/>
      <c r="E283" s="100"/>
      <c r="F283" s="100"/>
      <c r="G283" s="100"/>
      <c r="H283" s="100"/>
      <c r="I283" s="99"/>
      <c r="J283" s="100"/>
      <c r="K283" s="100"/>
      <c r="L283" s="100"/>
      <c r="M283" s="100"/>
      <c r="N283" s="100"/>
      <c r="O283" s="100"/>
      <c r="P283" s="104"/>
      <c r="Q283" s="100"/>
      <c r="R283" s="100"/>
      <c r="S283" s="100"/>
      <c r="T283" s="100"/>
      <c r="U283" s="100"/>
      <c r="V283" s="100"/>
      <c r="W283" s="100"/>
      <c r="X283" s="100"/>
      <c r="Y283" s="100"/>
      <c r="Z283" s="100"/>
    </row>
    <row r="284" spans="1:26" x14ac:dyDescent="0.3">
      <c r="A284" s="99"/>
      <c r="B284" s="100"/>
      <c r="C284" s="101"/>
      <c r="D284" s="100"/>
      <c r="E284" s="100"/>
      <c r="F284" s="100"/>
      <c r="G284" s="100"/>
      <c r="H284" s="100"/>
      <c r="I284" s="99"/>
      <c r="J284" s="100"/>
      <c r="K284" s="100"/>
      <c r="L284" s="100"/>
      <c r="M284" s="100"/>
      <c r="N284" s="100"/>
      <c r="O284" s="100"/>
      <c r="P284" s="104"/>
      <c r="Q284" s="100"/>
      <c r="R284" s="100"/>
      <c r="S284" s="100"/>
      <c r="T284" s="100"/>
      <c r="U284" s="100"/>
      <c r="V284" s="100"/>
      <c r="W284" s="100"/>
      <c r="X284" s="100"/>
      <c r="Y284" s="100"/>
      <c r="Z284" s="100"/>
    </row>
    <row r="285" spans="1:26" x14ac:dyDescent="0.3">
      <c r="A285" s="99"/>
      <c r="B285" s="100"/>
      <c r="C285" s="101"/>
      <c r="D285" s="100"/>
      <c r="E285" s="100"/>
      <c r="F285" s="100"/>
      <c r="G285" s="100"/>
      <c r="H285" s="100"/>
      <c r="I285" s="99"/>
      <c r="J285" s="100"/>
      <c r="K285" s="100"/>
      <c r="L285" s="100"/>
      <c r="M285" s="100"/>
      <c r="N285" s="100"/>
      <c r="O285" s="100"/>
      <c r="P285" s="104"/>
      <c r="Q285" s="100"/>
      <c r="R285" s="100"/>
      <c r="S285" s="100"/>
      <c r="T285" s="100"/>
      <c r="U285" s="100"/>
      <c r="V285" s="100"/>
      <c r="W285" s="100"/>
      <c r="X285" s="100"/>
      <c r="Y285" s="100"/>
      <c r="Z285" s="100"/>
    </row>
    <row r="286" spans="1:26" x14ac:dyDescent="0.3">
      <c r="A286" s="99"/>
      <c r="B286" s="100"/>
      <c r="C286" s="101"/>
      <c r="D286" s="100"/>
      <c r="E286" s="100"/>
      <c r="F286" s="100"/>
      <c r="G286" s="100"/>
      <c r="H286" s="100"/>
      <c r="I286" s="99"/>
      <c r="J286" s="100"/>
      <c r="K286" s="100"/>
      <c r="L286" s="100"/>
      <c r="M286" s="100"/>
      <c r="N286" s="100"/>
      <c r="O286" s="100"/>
      <c r="P286" s="104"/>
      <c r="Q286" s="100"/>
      <c r="R286" s="100"/>
      <c r="S286" s="100"/>
      <c r="T286" s="100"/>
      <c r="U286" s="100"/>
      <c r="V286" s="100"/>
      <c r="W286" s="100"/>
      <c r="X286" s="100"/>
      <c r="Y286" s="100"/>
      <c r="Z286" s="100"/>
    </row>
    <row r="287" spans="1:26" x14ac:dyDescent="0.3">
      <c r="A287" s="99"/>
      <c r="B287" s="100"/>
      <c r="C287" s="101"/>
      <c r="D287" s="100"/>
      <c r="E287" s="100"/>
      <c r="F287" s="100"/>
      <c r="G287" s="100"/>
      <c r="H287" s="100"/>
      <c r="I287" s="99"/>
      <c r="J287" s="100"/>
      <c r="K287" s="100"/>
      <c r="L287" s="100"/>
      <c r="M287" s="100"/>
      <c r="N287" s="100"/>
      <c r="O287" s="100"/>
      <c r="P287" s="104"/>
      <c r="Q287" s="100"/>
      <c r="R287" s="100"/>
      <c r="S287" s="100"/>
      <c r="T287" s="100"/>
      <c r="U287" s="100"/>
      <c r="V287" s="100"/>
      <c r="W287" s="100"/>
      <c r="X287" s="100"/>
      <c r="Y287" s="100"/>
      <c r="Z287" s="100"/>
    </row>
    <row r="288" spans="1:26" x14ac:dyDescent="0.3">
      <c r="A288" s="99"/>
      <c r="B288" s="100"/>
      <c r="C288" s="101"/>
      <c r="D288" s="100"/>
      <c r="E288" s="100"/>
      <c r="F288" s="100"/>
      <c r="G288" s="100"/>
      <c r="H288" s="100"/>
      <c r="I288" s="99"/>
      <c r="J288" s="100"/>
      <c r="K288" s="100"/>
      <c r="L288" s="100"/>
      <c r="M288" s="100"/>
      <c r="N288" s="100"/>
      <c r="O288" s="100"/>
      <c r="P288" s="104"/>
      <c r="Q288" s="100"/>
      <c r="R288" s="100"/>
      <c r="S288" s="100"/>
      <c r="T288" s="100"/>
      <c r="U288" s="100"/>
      <c r="V288" s="100"/>
      <c r="W288" s="100"/>
      <c r="X288" s="100"/>
      <c r="Y288" s="100"/>
      <c r="Z288" s="100"/>
    </row>
    <row r="289" spans="1:26" x14ac:dyDescent="0.3">
      <c r="A289" s="99"/>
      <c r="B289" s="100"/>
      <c r="C289" s="101"/>
      <c r="D289" s="100"/>
      <c r="E289" s="100"/>
      <c r="F289" s="100"/>
      <c r="G289" s="100"/>
      <c r="H289" s="100"/>
      <c r="I289" s="99"/>
      <c r="J289" s="100"/>
      <c r="K289" s="100"/>
      <c r="L289" s="100"/>
      <c r="M289" s="100"/>
      <c r="N289" s="100"/>
      <c r="O289" s="100"/>
      <c r="P289" s="104"/>
      <c r="Q289" s="100"/>
      <c r="R289" s="100"/>
      <c r="S289" s="100"/>
      <c r="T289" s="100"/>
      <c r="U289" s="100"/>
      <c r="V289" s="100"/>
      <c r="W289" s="100"/>
      <c r="X289" s="100"/>
      <c r="Y289" s="100"/>
      <c r="Z289" s="100"/>
    </row>
    <row r="290" spans="1:26" x14ac:dyDescent="0.3">
      <c r="A290" s="99"/>
      <c r="B290" s="100"/>
      <c r="C290" s="101"/>
      <c r="D290" s="100"/>
      <c r="E290" s="100"/>
      <c r="F290" s="100"/>
      <c r="G290" s="100"/>
      <c r="H290" s="100"/>
      <c r="I290" s="99"/>
      <c r="J290" s="100"/>
      <c r="K290" s="100"/>
      <c r="L290" s="100"/>
      <c r="M290" s="100"/>
      <c r="N290" s="100"/>
      <c r="O290" s="100"/>
      <c r="P290" s="104"/>
      <c r="Q290" s="100"/>
      <c r="R290" s="100"/>
      <c r="S290" s="100"/>
      <c r="T290" s="100"/>
      <c r="U290" s="100"/>
      <c r="V290" s="100"/>
      <c r="W290" s="100"/>
      <c r="X290" s="100"/>
      <c r="Y290" s="100"/>
      <c r="Z290" s="100"/>
    </row>
    <row r="291" spans="1:26" x14ac:dyDescent="0.3">
      <c r="A291" s="99"/>
      <c r="B291" s="100"/>
      <c r="C291" s="101"/>
      <c r="D291" s="100"/>
      <c r="E291" s="100"/>
      <c r="F291" s="100"/>
      <c r="G291" s="100"/>
      <c r="H291" s="100"/>
      <c r="I291" s="99"/>
      <c r="J291" s="100"/>
      <c r="K291" s="100"/>
      <c r="L291" s="100"/>
      <c r="M291" s="100"/>
      <c r="N291" s="100"/>
      <c r="O291" s="100"/>
      <c r="P291" s="104"/>
      <c r="Q291" s="100"/>
      <c r="R291" s="100"/>
      <c r="S291" s="100"/>
      <c r="T291" s="100"/>
      <c r="U291" s="100"/>
      <c r="V291" s="100"/>
      <c r="W291" s="100"/>
      <c r="X291" s="100"/>
      <c r="Y291" s="100"/>
      <c r="Z291" s="100"/>
    </row>
    <row r="292" spans="1:26" x14ac:dyDescent="0.3">
      <c r="A292" s="99"/>
      <c r="B292" s="100"/>
      <c r="C292" s="101"/>
      <c r="D292" s="100"/>
      <c r="E292" s="100"/>
      <c r="F292" s="100"/>
      <c r="G292" s="100"/>
      <c r="H292" s="100"/>
      <c r="I292" s="99"/>
      <c r="J292" s="100"/>
      <c r="K292" s="100"/>
      <c r="L292" s="100"/>
      <c r="M292" s="100"/>
      <c r="N292" s="100"/>
      <c r="O292" s="100"/>
      <c r="P292" s="104"/>
      <c r="Q292" s="100"/>
      <c r="R292" s="100"/>
      <c r="S292" s="100"/>
      <c r="T292" s="100"/>
      <c r="U292" s="100"/>
      <c r="V292" s="100"/>
      <c r="W292" s="100"/>
      <c r="X292" s="100"/>
      <c r="Y292" s="100"/>
      <c r="Z292" s="100"/>
    </row>
    <row r="293" spans="1:26" x14ac:dyDescent="0.3">
      <c r="A293" s="99"/>
      <c r="B293" s="100"/>
      <c r="C293" s="101"/>
      <c r="D293" s="100"/>
      <c r="E293" s="100"/>
      <c r="F293" s="100"/>
      <c r="G293" s="100"/>
      <c r="H293" s="100"/>
      <c r="I293" s="99"/>
      <c r="J293" s="100"/>
      <c r="K293" s="100"/>
      <c r="L293" s="100"/>
      <c r="M293" s="100"/>
      <c r="N293" s="100"/>
      <c r="O293" s="100"/>
      <c r="P293" s="104"/>
      <c r="Q293" s="100"/>
      <c r="R293" s="100"/>
      <c r="S293" s="100"/>
      <c r="T293" s="100"/>
      <c r="U293" s="100"/>
      <c r="V293" s="100"/>
      <c r="W293" s="100"/>
      <c r="X293" s="100"/>
      <c r="Y293" s="100"/>
      <c r="Z293" s="100"/>
    </row>
    <row r="294" spans="1:26" x14ac:dyDescent="0.3">
      <c r="A294" s="99"/>
      <c r="B294" s="100"/>
      <c r="C294" s="101"/>
      <c r="D294" s="100"/>
      <c r="E294" s="100"/>
      <c r="F294" s="100"/>
      <c r="G294" s="100"/>
      <c r="H294" s="100"/>
      <c r="I294" s="99"/>
      <c r="J294" s="100"/>
      <c r="K294" s="100"/>
      <c r="L294" s="100"/>
      <c r="M294" s="100"/>
      <c r="N294" s="100"/>
      <c r="O294" s="100"/>
      <c r="P294" s="104"/>
      <c r="Q294" s="100"/>
      <c r="R294" s="100"/>
      <c r="S294" s="100"/>
      <c r="T294" s="100"/>
      <c r="U294" s="100"/>
      <c r="V294" s="100"/>
      <c r="W294" s="100"/>
      <c r="X294" s="100"/>
      <c r="Y294" s="100"/>
      <c r="Z294" s="100"/>
    </row>
    <row r="295" spans="1:26" x14ac:dyDescent="0.3">
      <c r="A295" s="99"/>
      <c r="B295" s="100"/>
      <c r="C295" s="101"/>
      <c r="D295" s="100"/>
      <c r="E295" s="100"/>
      <c r="F295" s="100"/>
      <c r="G295" s="100"/>
      <c r="H295" s="100"/>
      <c r="I295" s="99"/>
      <c r="J295" s="100"/>
      <c r="K295" s="100"/>
      <c r="L295" s="100"/>
      <c r="M295" s="100"/>
      <c r="N295" s="100"/>
      <c r="O295" s="100"/>
      <c r="P295" s="104"/>
      <c r="Q295" s="100"/>
      <c r="R295" s="100"/>
      <c r="S295" s="100"/>
      <c r="T295" s="100"/>
      <c r="U295" s="100"/>
      <c r="V295" s="100"/>
      <c r="W295" s="100"/>
      <c r="X295" s="100"/>
      <c r="Y295" s="100"/>
      <c r="Z295" s="100"/>
    </row>
    <row r="296" spans="1:26" x14ac:dyDescent="0.3">
      <c r="A296" s="99"/>
      <c r="B296" s="100"/>
      <c r="C296" s="101"/>
      <c r="D296" s="100"/>
      <c r="E296" s="100"/>
      <c r="F296" s="100"/>
      <c r="G296" s="100"/>
      <c r="H296" s="100"/>
      <c r="I296" s="99"/>
      <c r="J296" s="100"/>
      <c r="K296" s="100"/>
      <c r="L296" s="100"/>
      <c r="M296" s="100"/>
      <c r="N296" s="100"/>
      <c r="O296" s="100"/>
      <c r="P296" s="104"/>
      <c r="Q296" s="100"/>
      <c r="R296" s="100"/>
      <c r="S296" s="100"/>
      <c r="T296" s="100"/>
      <c r="U296" s="100"/>
      <c r="V296" s="100"/>
      <c r="W296" s="100"/>
      <c r="X296" s="100"/>
      <c r="Y296" s="100"/>
      <c r="Z296" s="100"/>
    </row>
    <row r="297" spans="1:26" x14ac:dyDescent="0.3">
      <c r="A297" s="99"/>
      <c r="B297" s="100"/>
      <c r="C297" s="101"/>
      <c r="D297" s="100"/>
      <c r="E297" s="100"/>
      <c r="F297" s="100"/>
      <c r="G297" s="100"/>
      <c r="H297" s="100"/>
      <c r="I297" s="99"/>
      <c r="J297" s="100"/>
      <c r="K297" s="100"/>
      <c r="L297" s="100"/>
      <c r="M297" s="100"/>
      <c r="N297" s="100"/>
      <c r="O297" s="100"/>
      <c r="P297" s="104"/>
      <c r="Q297" s="100"/>
      <c r="R297" s="100"/>
      <c r="S297" s="100"/>
      <c r="T297" s="100"/>
      <c r="U297" s="100"/>
      <c r="V297" s="100"/>
      <c r="W297" s="100"/>
      <c r="X297" s="100"/>
      <c r="Y297" s="100"/>
      <c r="Z297" s="100"/>
    </row>
    <row r="298" spans="1:26" x14ac:dyDescent="0.3">
      <c r="A298" s="99"/>
      <c r="B298" s="100"/>
      <c r="C298" s="101"/>
      <c r="D298" s="100"/>
      <c r="E298" s="100"/>
      <c r="F298" s="100"/>
      <c r="G298" s="100"/>
      <c r="H298" s="100"/>
      <c r="I298" s="99"/>
      <c r="J298" s="100"/>
      <c r="K298" s="100"/>
      <c r="L298" s="100"/>
      <c r="M298" s="100"/>
      <c r="N298" s="100"/>
      <c r="O298" s="100"/>
      <c r="P298" s="104"/>
      <c r="Q298" s="100"/>
      <c r="R298" s="100"/>
      <c r="S298" s="100"/>
      <c r="T298" s="100"/>
      <c r="U298" s="100"/>
      <c r="V298" s="100"/>
      <c r="W298" s="100"/>
      <c r="X298" s="100"/>
      <c r="Y298" s="100"/>
      <c r="Z298" s="100"/>
    </row>
    <row r="299" spans="1:26" x14ac:dyDescent="0.3">
      <c r="A299" s="99"/>
      <c r="B299" s="100"/>
      <c r="C299" s="101"/>
      <c r="D299" s="100"/>
      <c r="E299" s="100"/>
      <c r="F299" s="100"/>
      <c r="G299" s="100"/>
      <c r="H299" s="100"/>
      <c r="I299" s="99"/>
      <c r="J299" s="100"/>
      <c r="K299" s="100"/>
      <c r="L299" s="100"/>
      <c r="M299" s="100"/>
      <c r="N299" s="100"/>
      <c r="O299" s="100"/>
      <c r="P299" s="104"/>
      <c r="Q299" s="100"/>
      <c r="R299" s="100"/>
      <c r="S299" s="100"/>
      <c r="T299" s="100"/>
      <c r="U299" s="100"/>
      <c r="V299" s="100"/>
      <c r="W299" s="100"/>
      <c r="X299" s="100"/>
      <c r="Y299" s="100"/>
      <c r="Z299" s="100"/>
    </row>
    <row r="300" spans="1:26" x14ac:dyDescent="0.3">
      <c r="A300" s="99"/>
      <c r="B300" s="100"/>
      <c r="C300" s="101"/>
      <c r="D300" s="100"/>
      <c r="E300" s="100"/>
      <c r="F300" s="100"/>
      <c r="G300" s="100"/>
      <c r="H300" s="100"/>
      <c r="I300" s="99"/>
      <c r="J300" s="100"/>
      <c r="K300" s="100"/>
      <c r="L300" s="100"/>
      <c r="M300" s="100"/>
      <c r="N300" s="100"/>
      <c r="O300" s="100"/>
      <c r="P300" s="104"/>
      <c r="Q300" s="100"/>
      <c r="R300" s="100"/>
      <c r="S300" s="100"/>
      <c r="T300" s="100"/>
      <c r="U300" s="100"/>
      <c r="V300" s="100"/>
      <c r="W300" s="100"/>
      <c r="X300" s="100"/>
      <c r="Y300" s="100"/>
      <c r="Z300" s="100"/>
    </row>
    <row r="301" spans="1:26" x14ac:dyDescent="0.3">
      <c r="A301" s="99"/>
      <c r="B301" s="100"/>
      <c r="C301" s="101"/>
      <c r="D301" s="100"/>
      <c r="E301" s="100"/>
      <c r="F301" s="100"/>
      <c r="G301" s="100"/>
      <c r="H301" s="100"/>
      <c r="I301" s="99"/>
      <c r="J301" s="100"/>
      <c r="K301" s="100"/>
      <c r="L301" s="100"/>
      <c r="M301" s="100"/>
      <c r="N301" s="100"/>
      <c r="O301" s="100"/>
      <c r="P301" s="104"/>
      <c r="Q301" s="100"/>
      <c r="R301" s="100"/>
      <c r="S301" s="100"/>
      <c r="T301" s="100"/>
      <c r="U301" s="100"/>
      <c r="V301" s="100"/>
      <c r="W301" s="100"/>
      <c r="X301" s="100"/>
      <c r="Y301" s="100"/>
      <c r="Z301" s="100"/>
    </row>
    <row r="302" spans="1:26" x14ac:dyDescent="0.3">
      <c r="A302" s="99"/>
      <c r="B302" s="100"/>
      <c r="C302" s="101"/>
      <c r="D302" s="100"/>
      <c r="E302" s="100"/>
      <c r="F302" s="100"/>
      <c r="G302" s="100"/>
      <c r="H302" s="100"/>
      <c r="I302" s="99"/>
      <c r="J302" s="100"/>
      <c r="K302" s="100"/>
      <c r="L302" s="100"/>
      <c r="M302" s="100"/>
      <c r="N302" s="100"/>
      <c r="O302" s="100"/>
      <c r="P302" s="104"/>
      <c r="Q302" s="100"/>
      <c r="R302" s="100"/>
      <c r="S302" s="100"/>
      <c r="T302" s="100"/>
      <c r="U302" s="100"/>
      <c r="V302" s="100"/>
      <c r="W302" s="100"/>
      <c r="X302" s="100"/>
      <c r="Y302" s="100"/>
      <c r="Z302" s="100"/>
    </row>
    <row r="303" spans="1:26" x14ac:dyDescent="0.3">
      <c r="A303" s="99"/>
      <c r="B303" s="100"/>
      <c r="C303" s="101"/>
      <c r="D303" s="100"/>
      <c r="E303" s="100"/>
      <c r="F303" s="100"/>
      <c r="G303" s="100"/>
      <c r="H303" s="100"/>
      <c r="I303" s="99"/>
      <c r="J303" s="100"/>
      <c r="K303" s="100"/>
      <c r="L303" s="100"/>
      <c r="M303" s="100"/>
      <c r="N303" s="100"/>
      <c r="O303" s="100"/>
      <c r="P303" s="104"/>
      <c r="Q303" s="100"/>
      <c r="R303" s="100"/>
      <c r="S303" s="100"/>
      <c r="T303" s="100"/>
      <c r="U303" s="100"/>
      <c r="V303" s="100"/>
      <c r="W303" s="100"/>
      <c r="X303" s="100"/>
      <c r="Y303" s="100"/>
      <c r="Z303" s="100"/>
    </row>
    <row r="304" spans="1:26" x14ac:dyDescent="0.3">
      <c r="A304" s="99"/>
      <c r="B304" s="100"/>
      <c r="C304" s="101"/>
      <c r="D304" s="100"/>
      <c r="E304" s="100"/>
      <c r="F304" s="100"/>
      <c r="G304" s="100"/>
      <c r="H304" s="100"/>
      <c r="I304" s="99"/>
      <c r="J304" s="100"/>
      <c r="K304" s="100"/>
      <c r="L304" s="100"/>
      <c r="M304" s="100"/>
      <c r="N304" s="100"/>
      <c r="O304" s="100"/>
      <c r="P304" s="104"/>
      <c r="Q304" s="100"/>
      <c r="R304" s="100"/>
      <c r="S304" s="100"/>
      <c r="T304" s="100"/>
      <c r="U304" s="100"/>
      <c r="V304" s="100"/>
      <c r="W304" s="100"/>
      <c r="X304" s="100"/>
      <c r="Y304" s="100"/>
      <c r="Z304" s="100"/>
    </row>
    <row r="305" spans="1:26" x14ac:dyDescent="0.3">
      <c r="A305" s="99"/>
      <c r="B305" s="100"/>
      <c r="C305" s="101"/>
      <c r="D305" s="100"/>
      <c r="E305" s="100"/>
      <c r="F305" s="100"/>
      <c r="G305" s="100"/>
      <c r="H305" s="100"/>
      <c r="I305" s="99"/>
      <c r="J305" s="100"/>
      <c r="K305" s="100"/>
      <c r="L305" s="100"/>
      <c r="M305" s="100"/>
      <c r="N305" s="100"/>
      <c r="O305" s="100"/>
      <c r="P305" s="104"/>
      <c r="Q305" s="100"/>
      <c r="R305" s="100"/>
      <c r="S305" s="100"/>
      <c r="T305" s="100"/>
      <c r="U305" s="100"/>
      <c r="V305" s="100"/>
      <c r="W305" s="100"/>
      <c r="X305" s="100"/>
      <c r="Y305" s="100"/>
      <c r="Z305" s="100"/>
    </row>
    <row r="306" spans="1:26" x14ac:dyDescent="0.3">
      <c r="A306" s="99"/>
      <c r="B306" s="100"/>
      <c r="C306" s="101"/>
      <c r="D306" s="100"/>
      <c r="E306" s="100"/>
      <c r="F306" s="100"/>
      <c r="G306" s="100"/>
      <c r="H306" s="100"/>
      <c r="I306" s="99"/>
      <c r="J306" s="100"/>
      <c r="K306" s="100"/>
      <c r="L306" s="100"/>
      <c r="M306" s="100"/>
      <c r="N306" s="100"/>
      <c r="O306" s="100"/>
      <c r="P306" s="104"/>
      <c r="Q306" s="100"/>
      <c r="R306" s="100"/>
      <c r="S306" s="100"/>
      <c r="T306" s="100"/>
      <c r="U306" s="100"/>
      <c r="V306" s="100"/>
      <c r="W306" s="100"/>
      <c r="X306" s="100"/>
      <c r="Y306" s="100"/>
      <c r="Z306" s="100"/>
    </row>
    <row r="307" spans="1:26" x14ac:dyDescent="0.3">
      <c r="A307" s="99"/>
      <c r="B307" s="100"/>
      <c r="C307" s="101"/>
      <c r="D307" s="100"/>
      <c r="E307" s="100"/>
      <c r="F307" s="100"/>
      <c r="G307" s="100"/>
      <c r="H307" s="100"/>
      <c r="I307" s="99"/>
      <c r="J307" s="100"/>
      <c r="K307" s="100"/>
      <c r="L307" s="100"/>
      <c r="M307" s="100"/>
      <c r="N307" s="100"/>
      <c r="O307" s="100"/>
      <c r="P307" s="104"/>
      <c r="Q307" s="100"/>
      <c r="R307" s="100"/>
      <c r="S307" s="100"/>
      <c r="T307" s="100"/>
      <c r="U307" s="100"/>
      <c r="V307" s="100"/>
      <c r="W307" s="100"/>
      <c r="X307" s="100"/>
      <c r="Y307" s="100"/>
      <c r="Z307" s="100"/>
    </row>
    <row r="308" spans="1:26" x14ac:dyDescent="0.3">
      <c r="A308" s="99"/>
      <c r="B308" s="100"/>
      <c r="C308" s="101"/>
      <c r="D308" s="100"/>
      <c r="E308" s="100"/>
      <c r="F308" s="100"/>
      <c r="G308" s="100"/>
      <c r="H308" s="100"/>
      <c r="I308" s="99"/>
      <c r="J308" s="100"/>
      <c r="K308" s="100"/>
      <c r="L308" s="100"/>
      <c r="M308" s="100"/>
      <c r="N308" s="100"/>
      <c r="O308" s="100"/>
      <c r="P308" s="104"/>
      <c r="Q308" s="100"/>
      <c r="R308" s="100"/>
      <c r="S308" s="100"/>
      <c r="T308" s="100"/>
      <c r="U308" s="100"/>
      <c r="V308" s="100"/>
      <c r="W308" s="100"/>
      <c r="X308" s="100"/>
      <c r="Y308" s="100"/>
      <c r="Z308" s="100"/>
    </row>
    <row r="309" spans="1:26" x14ac:dyDescent="0.3">
      <c r="A309" s="99"/>
      <c r="B309" s="100"/>
      <c r="C309" s="101"/>
      <c r="D309" s="100"/>
      <c r="E309" s="100"/>
      <c r="F309" s="100"/>
      <c r="G309" s="100"/>
      <c r="H309" s="100"/>
      <c r="I309" s="99"/>
      <c r="J309" s="100"/>
      <c r="K309" s="100"/>
      <c r="L309" s="100"/>
      <c r="M309" s="100"/>
      <c r="N309" s="100"/>
      <c r="O309" s="100"/>
      <c r="P309" s="104"/>
      <c r="Q309" s="100"/>
      <c r="R309" s="100"/>
      <c r="S309" s="100"/>
      <c r="T309" s="100"/>
      <c r="U309" s="100"/>
      <c r="V309" s="100"/>
      <c r="W309" s="100"/>
      <c r="X309" s="100"/>
      <c r="Y309" s="100"/>
      <c r="Z309" s="100"/>
    </row>
    <row r="310" spans="1:26" x14ac:dyDescent="0.3">
      <c r="A310" s="99"/>
      <c r="B310" s="100"/>
      <c r="C310" s="101"/>
      <c r="D310" s="100"/>
      <c r="E310" s="100"/>
      <c r="F310" s="100"/>
      <c r="G310" s="100"/>
      <c r="H310" s="100"/>
      <c r="I310" s="99"/>
      <c r="J310" s="100"/>
      <c r="K310" s="100"/>
      <c r="L310" s="100"/>
      <c r="M310" s="100"/>
      <c r="N310" s="100"/>
      <c r="O310" s="100"/>
      <c r="P310" s="104"/>
      <c r="Q310" s="100"/>
      <c r="R310" s="100"/>
      <c r="S310" s="100"/>
      <c r="T310" s="100"/>
      <c r="U310" s="100"/>
      <c r="V310" s="100"/>
      <c r="W310" s="100"/>
      <c r="X310" s="100"/>
      <c r="Y310" s="100"/>
      <c r="Z310" s="100"/>
    </row>
    <row r="311" spans="1:26" x14ac:dyDescent="0.3">
      <c r="A311" s="99"/>
      <c r="B311" s="100"/>
      <c r="C311" s="101"/>
      <c r="D311" s="100"/>
      <c r="E311" s="100"/>
      <c r="F311" s="100"/>
      <c r="G311" s="100"/>
      <c r="H311" s="100"/>
      <c r="I311" s="99"/>
      <c r="J311" s="100"/>
      <c r="K311" s="100"/>
      <c r="L311" s="100"/>
      <c r="M311" s="100"/>
      <c r="N311" s="100"/>
      <c r="O311" s="100"/>
      <c r="P311" s="104"/>
      <c r="Q311" s="100"/>
      <c r="R311" s="100"/>
      <c r="S311" s="100"/>
      <c r="T311" s="100"/>
      <c r="U311" s="100"/>
      <c r="V311" s="100"/>
      <c r="W311" s="100"/>
      <c r="X311" s="100"/>
      <c r="Y311" s="100"/>
      <c r="Z311" s="100"/>
    </row>
    <row r="312" spans="1:26" x14ac:dyDescent="0.3">
      <c r="A312" s="99"/>
      <c r="B312" s="100"/>
      <c r="C312" s="101"/>
      <c r="D312" s="100"/>
      <c r="E312" s="100"/>
      <c r="F312" s="100"/>
      <c r="G312" s="100"/>
      <c r="H312" s="100"/>
      <c r="I312" s="99"/>
      <c r="J312" s="100"/>
      <c r="K312" s="100"/>
      <c r="L312" s="100"/>
      <c r="M312" s="100"/>
      <c r="N312" s="100"/>
      <c r="O312" s="100"/>
      <c r="P312" s="104"/>
      <c r="Q312" s="100"/>
      <c r="R312" s="100"/>
      <c r="S312" s="100"/>
      <c r="T312" s="100"/>
      <c r="U312" s="100"/>
      <c r="V312" s="100"/>
      <c r="W312" s="100"/>
      <c r="X312" s="100"/>
      <c r="Y312" s="100"/>
      <c r="Z312" s="100"/>
    </row>
    <row r="313" spans="1:26" x14ac:dyDescent="0.3">
      <c r="A313" s="99"/>
      <c r="B313" s="100"/>
      <c r="C313" s="101"/>
      <c r="D313" s="100"/>
      <c r="E313" s="100"/>
      <c r="F313" s="100"/>
      <c r="G313" s="100"/>
      <c r="H313" s="100"/>
      <c r="I313" s="99"/>
      <c r="J313" s="100"/>
      <c r="K313" s="100"/>
      <c r="L313" s="100"/>
      <c r="M313" s="100"/>
      <c r="N313" s="100"/>
      <c r="O313" s="100"/>
      <c r="P313" s="104"/>
      <c r="Q313" s="100"/>
      <c r="R313" s="100"/>
      <c r="S313" s="100"/>
      <c r="T313" s="100"/>
      <c r="U313" s="100"/>
      <c r="V313" s="100"/>
      <c r="W313" s="100"/>
      <c r="X313" s="100"/>
      <c r="Y313" s="100"/>
      <c r="Z313" s="100"/>
    </row>
    <row r="314" spans="1:26" x14ac:dyDescent="0.3">
      <c r="A314" s="99"/>
      <c r="B314" s="100"/>
      <c r="C314" s="101"/>
      <c r="D314" s="100"/>
      <c r="E314" s="100"/>
      <c r="F314" s="100"/>
      <c r="G314" s="100"/>
      <c r="H314" s="100"/>
      <c r="I314" s="99"/>
      <c r="J314" s="100"/>
      <c r="K314" s="100"/>
      <c r="L314" s="100"/>
      <c r="M314" s="100"/>
      <c r="N314" s="100"/>
      <c r="O314" s="100"/>
      <c r="P314" s="104"/>
      <c r="Q314" s="100"/>
      <c r="R314" s="100"/>
      <c r="S314" s="100"/>
      <c r="T314" s="100"/>
      <c r="U314" s="100"/>
      <c r="V314" s="100"/>
      <c r="W314" s="100"/>
      <c r="X314" s="100"/>
      <c r="Y314" s="100"/>
      <c r="Z314" s="100"/>
    </row>
    <row r="315" spans="1:26" x14ac:dyDescent="0.3">
      <c r="A315" s="99"/>
      <c r="B315" s="100"/>
      <c r="C315" s="101"/>
      <c r="D315" s="100"/>
      <c r="E315" s="100"/>
      <c r="F315" s="100"/>
      <c r="G315" s="100"/>
      <c r="H315" s="100"/>
      <c r="I315" s="99"/>
      <c r="J315" s="100"/>
      <c r="K315" s="100"/>
      <c r="L315" s="100"/>
      <c r="M315" s="100"/>
      <c r="N315" s="100"/>
      <c r="O315" s="100"/>
      <c r="P315" s="104"/>
      <c r="Q315" s="100"/>
      <c r="R315" s="100"/>
      <c r="S315" s="100"/>
      <c r="T315" s="100"/>
      <c r="U315" s="100"/>
      <c r="V315" s="100"/>
      <c r="W315" s="100"/>
      <c r="X315" s="100"/>
      <c r="Y315" s="100"/>
      <c r="Z315" s="100"/>
    </row>
    <row r="316" spans="1:26" x14ac:dyDescent="0.3">
      <c r="A316" s="99"/>
      <c r="B316" s="100"/>
      <c r="C316" s="101"/>
      <c r="D316" s="100"/>
      <c r="E316" s="100"/>
      <c r="F316" s="100"/>
      <c r="G316" s="100"/>
      <c r="H316" s="100"/>
      <c r="I316" s="99"/>
      <c r="J316" s="100"/>
      <c r="K316" s="100"/>
      <c r="L316" s="100"/>
      <c r="M316" s="100"/>
      <c r="N316" s="100"/>
      <c r="O316" s="100"/>
      <c r="P316" s="104"/>
      <c r="Q316" s="100"/>
      <c r="R316" s="100"/>
      <c r="S316" s="100"/>
      <c r="T316" s="100"/>
      <c r="U316" s="100"/>
      <c r="V316" s="100"/>
      <c r="W316" s="100"/>
      <c r="X316" s="100"/>
      <c r="Y316" s="100"/>
      <c r="Z316" s="100"/>
    </row>
    <row r="317" spans="1:26" x14ac:dyDescent="0.3">
      <c r="A317" s="99"/>
      <c r="B317" s="100"/>
      <c r="C317" s="101"/>
      <c r="D317" s="100"/>
      <c r="E317" s="100"/>
      <c r="F317" s="100"/>
      <c r="G317" s="100"/>
      <c r="H317" s="100"/>
      <c r="I317" s="99"/>
      <c r="J317" s="100"/>
      <c r="K317" s="100"/>
      <c r="L317" s="100"/>
      <c r="M317" s="100"/>
      <c r="N317" s="100"/>
      <c r="O317" s="100"/>
      <c r="P317" s="104"/>
      <c r="Q317" s="100"/>
      <c r="R317" s="100"/>
      <c r="S317" s="100"/>
      <c r="T317" s="100"/>
      <c r="U317" s="100"/>
      <c r="V317" s="100"/>
      <c r="W317" s="100"/>
      <c r="X317" s="100"/>
      <c r="Y317" s="100"/>
      <c r="Z317" s="100"/>
    </row>
    <row r="318" spans="1:26" x14ac:dyDescent="0.3">
      <c r="A318" s="99"/>
      <c r="B318" s="100"/>
      <c r="C318" s="101"/>
      <c r="D318" s="100"/>
      <c r="E318" s="100"/>
      <c r="F318" s="100"/>
      <c r="G318" s="100"/>
      <c r="H318" s="100"/>
      <c r="I318" s="99"/>
      <c r="J318" s="100"/>
      <c r="K318" s="100"/>
      <c r="L318" s="100"/>
      <c r="M318" s="100"/>
      <c r="N318" s="100"/>
      <c r="O318" s="100"/>
      <c r="P318" s="104"/>
      <c r="Q318" s="100"/>
      <c r="R318" s="100"/>
      <c r="S318" s="100"/>
      <c r="T318" s="100"/>
      <c r="U318" s="100"/>
      <c r="V318" s="100"/>
      <c r="W318" s="100"/>
      <c r="X318" s="100"/>
      <c r="Y318" s="100"/>
      <c r="Z318" s="100"/>
    </row>
    <row r="319" spans="1:26" x14ac:dyDescent="0.3">
      <c r="A319" s="99"/>
      <c r="B319" s="100"/>
      <c r="C319" s="101"/>
      <c r="D319" s="100"/>
      <c r="E319" s="100"/>
      <c r="F319" s="100"/>
      <c r="G319" s="100"/>
      <c r="H319" s="100"/>
      <c r="I319" s="99"/>
      <c r="J319" s="100"/>
      <c r="K319" s="100"/>
      <c r="L319" s="100"/>
      <c r="M319" s="100"/>
      <c r="N319" s="100"/>
      <c r="O319" s="100"/>
      <c r="P319" s="104"/>
      <c r="Q319" s="100"/>
      <c r="R319" s="100"/>
      <c r="S319" s="100"/>
      <c r="T319" s="100"/>
      <c r="U319" s="100"/>
      <c r="V319" s="100"/>
      <c r="W319" s="100"/>
      <c r="X319" s="100"/>
      <c r="Y319" s="100"/>
      <c r="Z319" s="100"/>
    </row>
    <row r="320" spans="1:26" x14ac:dyDescent="0.3">
      <c r="A320" s="99"/>
      <c r="B320" s="100"/>
      <c r="C320" s="101"/>
      <c r="D320" s="100"/>
      <c r="E320" s="100"/>
      <c r="F320" s="100"/>
      <c r="G320" s="100"/>
      <c r="H320" s="100"/>
      <c r="I320" s="99"/>
      <c r="J320" s="100"/>
      <c r="K320" s="100"/>
      <c r="L320" s="100"/>
      <c r="M320" s="100"/>
      <c r="N320" s="100"/>
      <c r="O320" s="100"/>
      <c r="P320" s="104"/>
      <c r="Q320" s="100"/>
      <c r="R320" s="100"/>
      <c r="S320" s="100"/>
      <c r="T320" s="100"/>
      <c r="U320" s="100"/>
      <c r="V320" s="100"/>
      <c r="W320" s="100"/>
      <c r="X320" s="100"/>
      <c r="Y320" s="100"/>
      <c r="Z320" s="100"/>
    </row>
    <row r="321" spans="1:26" x14ac:dyDescent="0.3">
      <c r="A321" s="99"/>
      <c r="B321" s="100"/>
      <c r="C321" s="101"/>
      <c r="D321" s="100"/>
      <c r="E321" s="100"/>
      <c r="F321" s="100"/>
      <c r="G321" s="100"/>
      <c r="H321" s="100"/>
      <c r="I321" s="99"/>
      <c r="J321" s="100"/>
      <c r="K321" s="100"/>
      <c r="L321" s="100"/>
      <c r="M321" s="100"/>
      <c r="N321" s="100"/>
      <c r="O321" s="100"/>
      <c r="P321" s="104"/>
      <c r="Q321" s="100"/>
      <c r="R321" s="100"/>
      <c r="S321" s="100"/>
      <c r="T321" s="100"/>
      <c r="U321" s="100"/>
      <c r="V321" s="100"/>
      <c r="W321" s="100"/>
      <c r="X321" s="100"/>
      <c r="Y321" s="100"/>
      <c r="Z321" s="100"/>
    </row>
    <row r="322" spans="1:26" x14ac:dyDescent="0.3">
      <c r="A322" s="99"/>
      <c r="B322" s="100"/>
      <c r="C322" s="101"/>
      <c r="D322" s="100"/>
      <c r="E322" s="100"/>
      <c r="F322" s="100"/>
      <c r="G322" s="100"/>
      <c r="H322" s="100"/>
      <c r="I322" s="99"/>
      <c r="J322" s="100"/>
      <c r="K322" s="100"/>
      <c r="L322" s="100"/>
      <c r="M322" s="100"/>
      <c r="N322" s="100"/>
      <c r="O322" s="100"/>
      <c r="P322" s="104"/>
      <c r="Q322" s="100"/>
      <c r="R322" s="100"/>
      <c r="S322" s="100"/>
      <c r="T322" s="100"/>
      <c r="U322" s="100"/>
      <c r="V322" s="100"/>
      <c r="W322" s="100"/>
      <c r="X322" s="100"/>
      <c r="Y322" s="100"/>
      <c r="Z322" s="100"/>
    </row>
    <row r="323" spans="1:26" x14ac:dyDescent="0.3">
      <c r="A323" s="99"/>
      <c r="B323" s="100"/>
      <c r="C323" s="101"/>
      <c r="D323" s="100"/>
      <c r="E323" s="100"/>
      <c r="F323" s="100"/>
      <c r="G323" s="100"/>
      <c r="H323" s="100"/>
      <c r="I323" s="99"/>
      <c r="J323" s="100"/>
      <c r="K323" s="100"/>
      <c r="L323" s="100"/>
      <c r="M323" s="100"/>
      <c r="N323" s="100"/>
      <c r="O323" s="100"/>
      <c r="P323" s="104"/>
      <c r="Q323" s="100"/>
      <c r="R323" s="100"/>
      <c r="S323" s="100"/>
      <c r="T323" s="100"/>
      <c r="U323" s="100"/>
      <c r="V323" s="100"/>
      <c r="W323" s="100"/>
      <c r="X323" s="100"/>
      <c r="Y323" s="100"/>
      <c r="Z323" s="100"/>
    </row>
    <row r="324" spans="1:26" x14ac:dyDescent="0.3">
      <c r="A324" s="99"/>
      <c r="B324" s="100"/>
      <c r="C324" s="101"/>
      <c r="D324" s="100"/>
      <c r="E324" s="100"/>
      <c r="F324" s="100"/>
      <c r="G324" s="100"/>
      <c r="H324" s="100"/>
      <c r="I324" s="99"/>
      <c r="J324" s="100"/>
      <c r="K324" s="100"/>
      <c r="L324" s="100"/>
      <c r="M324" s="100"/>
      <c r="N324" s="100"/>
      <c r="O324" s="100"/>
      <c r="P324" s="104"/>
      <c r="Q324" s="100"/>
      <c r="R324" s="100"/>
      <c r="S324" s="100"/>
      <c r="T324" s="100"/>
      <c r="U324" s="100"/>
      <c r="V324" s="100"/>
      <c r="W324" s="100"/>
      <c r="X324" s="100"/>
      <c r="Y324" s="100"/>
      <c r="Z324" s="100"/>
    </row>
    <row r="325" spans="1:26" x14ac:dyDescent="0.3">
      <c r="A325" s="99"/>
      <c r="B325" s="100"/>
      <c r="C325" s="101"/>
      <c r="D325" s="100"/>
      <c r="E325" s="100"/>
      <c r="F325" s="100"/>
      <c r="G325" s="100"/>
      <c r="H325" s="100"/>
      <c r="I325" s="99"/>
      <c r="J325" s="100"/>
      <c r="K325" s="100"/>
      <c r="L325" s="100"/>
      <c r="M325" s="100"/>
      <c r="N325" s="100"/>
      <c r="O325" s="100"/>
      <c r="P325" s="104"/>
      <c r="Q325" s="100"/>
      <c r="R325" s="100"/>
      <c r="S325" s="100"/>
      <c r="T325" s="100"/>
      <c r="U325" s="100"/>
      <c r="V325" s="100"/>
      <c r="W325" s="100"/>
      <c r="X325" s="100"/>
      <c r="Y325" s="100"/>
      <c r="Z325" s="100"/>
    </row>
    <row r="326" spans="1:26" x14ac:dyDescent="0.3">
      <c r="A326" s="99"/>
      <c r="B326" s="100"/>
      <c r="C326" s="101"/>
      <c r="D326" s="100"/>
      <c r="E326" s="100"/>
      <c r="F326" s="100"/>
      <c r="G326" s="100"/>
      <c r="H326" s="100"/>
      <c r="I326" s="99"/>
      <c r="J326" s="100"/>
      <c r="K326" s="100"/>
      <c r="L326" s="100"/>
      <c r="M326" s="100"/>
      <c r="N326" s="100"/>
      <c r="O326" s="100"/>
      <c r="P326" s="104"/>
      <c r="Q326" s="100"/>
      <c r="R326" s="100"/>
      <c r="S326" s="100"/>
      <c r="T326" s="100"/>
      <c r="U326" s="100"/>
      <c r="V326" s="100"/>
      <c r="W326" s="100"/>
      <c r="X326" s="100"/>
      <c r="Y326" s="100"/>
      <c r="Z326" s="100"/>
    </row>
    <row r="327" spans="1:26" x14ac:dyDescent="0.3">
      <c r="A327" s="99"/>
      <c r="B327" s="100"/>
      <c r="C327" s="101"/>
      <c r="D327" s="100"/>
      <c r="E327" s="100"/>
      <c r="F327" s="100"/>
      <c r="G327" s="100"/>
      <c r="H327" s="100"/>
      <c r="I327" s="99"/>
      <c r="J327" s="100"/>
      <c r="K327" s="100"/>
      <c r="L327" s="100"/>
      <c r="M327" s="100"/>
      <c r="N327" s="100"/>
      <c r="O327" s="100"/>
      <c r="P327" s="104"/>
      <c r="Q327" s="100"/>
      <c r="R327" s="100"/>
      <c r="S327" s="100"/>
      <c r="T327" s="100"/>
      <c r="U327" s="100"/>
      <c r="V327" s="100"/>
      <c r="W327" s="100"/>
      <c r="X327" s="100"/>
      <c r="Y327" s="100"/>
      <c r="Z327" s="100"/>
    </row>
    <row r="328" spans="1:26" x14ac:dyDescent="0.3">
      <c r="A328" s="99"/>
      <c r="B328" s="100"/>
      <c r="C328" s="101"/>
      <c r="D328" s="100"/>
      <c r="E328" s="100"/>
      <c r="F328" s="100"/>
      <c r="G328" s="100"/>
      <c r="H328" s="100"/>
      <c r="I328" s="99"/>
      <c r="J328" s="100"/>
      <c r="K328" s="100"/>
      <c r="L328" s="100"/>
      <c r="M328" s="100"/>
      <c r="N328" s="100"/>
      <c r="O328" s="100"/>
      <c r="P328" s="104"/>
      <c r="Q328" s="100"/>
      <c r="R328" s="100"/>
      <c r="S328" s="100"/>
      <c r="T328" s="100"/>
      <c r="U328" s="100"/>
      <c r="V328" s="100"/>
      <c r="W328" s="100"/>
      <c r="X328" s="100"/>
      <c r="Y328" s="100"/>
      <c r="Z328" s="100"/>
    </row>
    <row r="329" spans="1:26" x14ac:dyDescent="0.3">
      <c r="A329" s="99"/>
      <c r="B329" s="100"/>
      <c r="C329" s="101"/>
      <c r="D329" s="100"/>
      <c r="E329" s="100"/>
      <c r="F329" s="100"/>
      <c r="G329" s="100"/>
      <c r="H329" s="100"/>
      <c r="I329" s="99"/>
      <c r="J329" s="100"/>
      <c r="K329" s="100"/>
      <c r="L329" s="100"/>
      <c r="M329" s="100"/>
      <c r="N329" s="100"/>
      <c r="O329" s="100"/>
      <c r="P329" s="104"/>
      <c r="Q329" s="100"/>
      <c r="R329" s="100"/>
      <c r="S329" s="100"/>
      <c r="T329" s="100"/>
      <c r="U329" s="100"/>
      <c r="V329" s="100"/>
      <c r="W329" s="100"/>
      <c r="X329" s="100"/>
      <c r="Y329" s="100"/>
      <c r="Z329" s="100"/>
    </row>
    <row r="330" spans="1:26" x14ac:dyDescent="0.3">
      <c r="A330" s="99"/>
      <c r="B330" s="100"/>
      <c r="C330" s="101"/>
      <c r="D330" s="100"/>
      <c r="E330" s="100"/>
      <c r="F330" s="100"/>
      <c r="G330" s="100"/>
      <c r="H330" s="100"/>
      <c r="I330" s="99"/>
      <c r="J330" s="100"/>
      <c r="K330" s="100"/>
      <c r="L330" s="100"/>
      <c r="M330" s="100"/>
      <c r="N330" s="100"/>
      <c r="O330" s="100"/>
      <c r="P330" s="104"/>
      <c r="Q330" s="100"/>
      <c r="R330" s="100"/>
      <c r="S330" s="100"/>
      <c r="T330" s="100"/>
      <c r="U330" s="100"/>
      <c r="V330" s="100"/>
      <c r="W330" s="100"/>
      <c r="X330" s="100"/>
      <c r="Y330" s="100"/>
      <c r="Z330" s="100"/>
    </row>
    <row r="331" spans="1:26" x14ac:dyDescent="0.3">
      <c r="A331" s="99"/>
      <c r="B331" s="100"/>
      <c r="C331" s="101"/>
      <c r="D331" s="100"/>
      <c r="E331" s="100"/>
      <c r="F331" s="100"/>
      <c r="G331" s="100"/>
      <c r="H331" s="100"/>
      <c r="I331" s="99"/>
      <c r="J331" s="100"/>
      <c r="K331" s="100"/>
      <c r="L331" s="100"/>
      <c r="M331" s="100"/>
      <c r="N331" s="100"/>
      <c r="O331" s="100"/>
      <c r="P331" s="104"/>
      <c r="Q331" s="100"/>
      <c r="R331" s="100"/>
      <c r="S331" s="100"/>
      <c r="T331" s="100"/>
      <c r="U331" s="100"/>
      <c r="V331" s="100"/>
      <c r="W331" s="100"/>
      <c r="X331" s="100"/>
      <c r="Y331" s="100"/>
      <c r="Z331" s="100"/>
    </row>
    <row r="332" spans="1:26" x14ac:dyDescent="0.3">
      <c r="A332" s="99"/>
      <c r="B332" s="100"/>
      <c r="C332" s="101"/>
      <c r="D332" s="100"/>
      <c r="E332" s="100"/>
      <c r="F332" s="100"/>
      <c r="G332" s="100"/>
      <c r="H332" s="100"/>
      <c r="I332" s="99"/>
      <c r="J332" s="100"/>
      <c r="K332" s="100"/>
      <c r="L332" s="100"/>
      <c r="M332" s="100"/>
      <c r="N332" s="100"/>
      <c r="O332" s="100"/>
      <c r="P332" s="104"/>
      <c r="Q332" s="100"/>
      <c r="R332" s="100"/>
      <c r="S332" s="100"/>
      <c r="T332" s="100"/>
      <c r="U332" s="100"/>
      <c r="V332" s="100"/>
      <c r="W332" s="100"/>
      <c r="X332" s="100"/>
      <c r="Y332" s="100"/>
      <c r="Z332" s="100"/>
    </row>
    <row r="333" spans="1:26" x14ac:dyDescent="0.3">
      <c r="A333" s="99"/>
      <c r="B333" s="100"/>
      <c r="C333" s="101"/>
      <c r="D333" s="100"/>
      <c r="E333" s="100"/>
      <c r="F333" s="100"/>
      <c r="G333" s="100"/>
      <c r="H333" s="100"/>
      <c r="I333" s="99"/>
      <c r="J333" s="100"/>
      <c r="K333" s="100"/>
      <c r="L333" s="100"/>
      <c r="M333" s="100"/>
      <c r="N333" s="100"/>
      <c r="O333" s="100"/>
      <c r="P333" s="104"/>
      <c r="Q333" s="100"/>
      <c r="R333" s="100"/>
      <c r="S333" s="100"/>
      <c r="T333" s="100"/>
      <c r="U333" s="100"/>
      <c r="V333" s="100"/>
      <c r="W333" s="100"/>
      <c r="X333" s="100"/>
      <c r="Y333" s="100"/>
      <c r="Z333" s="100"/>
    </row>
    <row r="334" spans="1:26" x14ac:dyDescent="0.3">
      <c r="A334" s="99"/>
      <c r="B334" s="100"/>
      <c r="C334" s="101"/>
      <c r="D334" s="100"/>
      <c r="E334" s="100"/>
      <c r="F334" s="100"/>
      <c r="G334" s="100"/>
      <c r="H334" s="100"/>
      <c r="I334" s="99"/>
      <c r="J334" s="100"/>
      <c r="K334" s="100"/>
      <c r="L334" s="100"/>
      <c r="M334" s="100"/>
      <c r="N334" s="100"/>
      <c r="O334" s="100"/>
      <c r="P334" s="104"/>
      <c r="Q334" s="100"/>
      <c r="R334" s="100"/>
      <c r="S334" s="100"/>
      <c r="T334" s="100"/>
      <c r="U334" s="100"/>
      <c r="V334" s="100"/>
      <c r="W334" s="100"/>
      <c r="X334" s="100"/>
      <c r="Y334" s="100"/>
      <c r="Z334" s="100"/>
    </row>
    <row r="335" spans="1:26" x14ac:dyDescent="0.3">
      <c r="A335" s="99"/>
      <c r="B335" s="100"/>
      <c r="C335" s="101"/>
      <c r="D335" s="100"/>
      <c r="E335" s="100"/>
      <c r="F335" s="100"/>
      <c r="G335" s="100"/>
      <c r="H335" s="100"/>
      <c r="I335" s="99"/>
      <c r="J335" s="100"/>
      <c r="K335" s="100"/>
      <c r="L335" s="100"/>
      <c r="M335" s="100"/>
      <c r="N335" s="100"/>
      <c r="O335" s="100"/>
      <c r="P335" s="104"/>
      <c r="Q335" s="100"/>
      <c r="R335" s="100"/>
      <c r="S335" s="100"/>
      <c r="T335" s="100"/>
      <c r="U335" s="100"/>
      <c r="V335" s="100"/>
      <c r="W335" s="100"/>
      <c r="X335" s="100"/>
      <c r="Y335" s="100"/>
      <c r="Z335" s="100"/>
    </row>
    <row r="336" spans="1:26" x14ac:dyDescent="0.3">
      <c r="A336" s="99"/>
      <c r="B336" s="100"/>
      <c r="C336" s="101"/>
      <c r="D336" s="100"/>
      <c r="E336" s="100"/>
      <c r="F336" s="100"/>
      <c r="G336" s="100"/>
      <c r="H336" s="100"/>
      <c r="I336" s="99"/>
      <c r="J336" s="100"/>
      <c r="K336" s="100"/>
      <c r="L336" s="100"/>
      <c r="M336" s="100"/>
      <c r="N336" s="100"/>
      <c r="O336" s="100"/>
      <c r="P336" s="104"/>
      <c r="Q336" s="100"/>
      <c r="R336" s="100"/>
      <c r="S336" s="100"/>
      <c r="T336" s="100"/>
      <c r="U336" s="100"/>
      <c r="V336" s="100"/>
      <c r="W336" s="100"/>
      <c r="X336" s="100"/>
      <c r="Y336" s="100"/>
      <c r="Z336" s="100"/>
    </row>
    <row r="337" spans="1:26" x14ac:dyDescent="0.3">
      <c r="A337" s="99"/>
      <c r="B337" s="100"/>
      <c r="C337" s="101"/>
      <c r="D337" s="100"/>
      <c r="E337" s="100"/>
      <c r="F337" s="100"/>
      <c r="G337" s="100"/>
      <c r="H337" s="100"/>
      <c r="I337" s="99"/>
      <c r="J337" s="100"/>
      <c r="K337" s="100"/>
      <c r="L337" s="100"/>
      <c r="M337" s="100"/>
      <c r="N337" s="100"/>
      <c r="O337" s="100"/>
      <c r="P337" s="104"/>
      <c r="Q337" s="100"/>
      <c r="R337" s="100"/>
      <c r="S337" s="100"/>
      <c r="T337" s="100"/>
      <c r="U337" s="100"/>
      <c r="V337" s="100"/>
      <c r="W337" s="100"/>
      <c r="X337" s="100"/>
      <c r="Y337" s="100"/>
      <c r="Z337" s="100"/>
    </row>
    <row r="338" spans="1:26" x14ac:dyDescent="0.3">
      <c r="A338" s="99"/>
      <c r="B338" s="100"/>
      <c r="C338" s="101"/>
      <c r="D338" s="100"/>
      <c r="E338" s="100"/>
      <c r="F338" s="100"/>
      <c r="G338" s="100"/>
      <c r="H338" s="100"/>
      <c r="I338" s="99"/>
      <c r="J338" s="100"/>
      <c r="K338" s="100"/>
      <c r="L338" s="100"/>
      <c r="M338" s="100"/>
      <c r="N338" s="100"/>
      <c r="O338" s="100"/>
      <c r="P338" s="104"/>
      <c r="Q338" s="100"/>
      <c r="R338" s="100"/>
      <c r="S338" s="100"/>
      <c r="T338" s="100"/>
      <c r="U338" s="100"/>
      <c r="V338" s="100"/>
      <c r="W338" s="100"/>
      <c r="X338" s="100"/>
      <c r="Y338" s="100"/>
      <c r="Z338" s="100"/>
    </row>
    <row r="339" spans="1:26" x14ac:dyDescent="0.3">
      <c r="A339" s="99"/>
      <c r="B339" s="100"/>
      <c r="C339" s="101"/>
      <c r="D339" s="100"/>
      <c r="E339" s="100"/>
      <c r="F339" s="100"/>
      <c r="G339" s="100"/>
      <c r="H339" s="100"/>
      <c r="I339" s="99"/>
      <c r="J339" s="100"/>
      <c r="K339" s="100"/>
      <c r="L339" s="100"/>
      <c r="M339" s="100"/>
      <c r="N339" s="100"/>
      <c r="O339" s="100"/>
      <c r="P339" s="104"/>
      <c r="Q339" s="100"/>
      <c r="R339" s="100"/>
      <c r="S339" s="100"/>
      <c r="T339" s="100"/>
      <c r="U339" s="100"/>
      <c r="V339" s="100"/>
      <c r="W339" s="100"/>
      <c r="X339" s="100"/>
      <c r="Y339" s="100"/>
      <c r="Z339" s="100"/>
    </row>
    <row r="340" spans="1:26" x14ac:dyDescent="0.3">
      <c r="A340" s="99"/>
      <c r="B340" s="100"/>
      <c r="C340" s="101"/>
      <c r="D340" s="100"/>
      <c r="E340" s="100"/>
      <c r="F340" s="100"/>
      <c r="G340" s="100"/>
      <c r="H340" s="100"/>
      <c r="I340" s="99"/>
      <c r="J340" s="100"/>
      <c r="K340" s="100"/>
      <c r="L340" s="100"/>
      <c r="M340" s="100"/>
      <c r="N340" s="100"/>
      <c r="O340" s="100"/>
      <c r="P340" s="104"/>
      <c r="Q340" s="100"/>
      <c r="R340" s="100"/>
      <c r="S340" s="100"/>
      <c r="T340" s="100"/>
      <c r="U340" s="100"/>
      <c r="V340" s="100"/>
      <c r="W340" s="100"/>
      <c r="X340" s="100"/>
      <c r="Y340" s="100"/>
      <c r="Z340" s="100"/>
    </row>
    <row r="341" spans="1:26" x14ac:dyDescent="0.3">
      <c r="A341" s="99"/>
      <c r="B341" s="100"/>
      <c r="C341" s="101"/>
      <c r="D341" s="100"/>
      <c r="E341" s="100"/>
      <c r="F341" s="100"/>
      <c r="G341" s="100"/>
      <c r="H341" s="100"/>
      <c r="I341" s="99"/>
      <c r="J341" s="100"/>
      <c r="K341" s="100"/>
      <c r="L341" s="100"/>
      <c r="M341" s="100"/>
      <c r="N341" s="100"/>
      <c r="O341" s="100"/>
      <c r="P341" s="104"/>
      <c r="Q341" s="100"/>
      <c r="R341" s="100"/>
      <c r="S341" s="100"/>
      <c r="T341" s="100"/>
      <c r="U341" s="100"/>
      <c r="V341" s="100"/>
      <c r="W341" s="100"/>
      <c r="X341" s="100"/>
      <c r="Y341" s="100"/>
      <c r="Z341" s="100"/>
    </row>
    <row r="342" spans="1:26" x14ac:dyDescent="0.3">
      <c r="A342" s="99"/>
      <c r="B342" s="100"/>
      <c r="C342" s="101"/>
      <c r="D342" s="100"/>
      <c r="E342" s="100"/>
      <c r="F342" s="100"/>
      <c r="G342" s="100"/>
      <c r="H342" s="100"/>
      <c r="I342" s="99"/>
      <c r="J342" s="100"/>
      <c r="K342" s="100"/>
      <c r="L342" s="100"/>
      <c r="M342" s="100"/>
      <c r="N342" s="100"/>
      <c r="O342" s="100"/>
      <c r="P342" s="104"/>
      <c r="Q342" s="100"/>
      <c r="R342" s="100"/>
      <c r="S342" s="100"/>
      <c r="T342" s="100"/>
      <c r="U342" s="100"/>
      <c r="V342" s="100"/>
      <c r="W342" s="100"/>
      <c r="X342" s="100"/>
      <c r="Y342" s="100"/>
      <c r="Z342" s="100"/>
    </row>
    <row r="343" spans="1:26" x14ac:dyDescent="0.3">
      <c r="A343" s="99"/>
      <c r="B343" s="100"/>
      <c r="C343" s="101"/>
      <c r="D343" s="100"/>
      <c r="E343" s="100"/>
      <c r="F343" s="100"/>
      <c r="G343" s="100"/>
      <c r="H343" s="100"/>
      <c r="I343" s="99"/>
      <c r="J343" s="100"/>
      <c r="K343" s="100"/>
      <c r="L343" s="100"/>
      <c r="M343" s="100"/>
      <c r="N343" s="100"/>
      <c r="O343" s="100"/>
      <c r="P343" s="104"/>
      <c r="Q343" s="100"/>
      <c r="R343" s="100"/>
      <c r="S343" s="100"/>
      <c r="T343" s="100"/>
      <c r="U343" s="100"/>
      <c r="V343" s="100"/>
      <c r="W343" s="100"/>
      <c r="X343" s="100"/>
      <c r="Y343" s="100"/>
      <c r="Z343" s="100"/>
    </row>
    <row r="344" spans="1:26" x14ac:dyDescent="0.3">
      <c r="A344" s="99"/>
      <c r="B344" s="100"/>
      <c r="C344" s="101"/>
      <c r="D344" s="100"/>
      <c r="E344" s="100"/>
      <c r="F344" s="100"/>
      <c r="G344" s="100"/>
      <c r="H344" s="100"/>
      <c r="I344" s="99"/>
      <c r="J344" s="100"/>
      <c r="K344" s="100"/>
      <c r="L344" s="100"/>
      <c r="M344" s="100"/>
      <c r="N344" s="100"/>
      <c r="O344" s="100"/>
      <c r="P344" s="104"/>
      <c r="Q344" s="100"/>
      <c r="R344" s="100"/>
      <c r="S344" s="100"/>
      <c r="T344" s="100"/>
      <c r="U344" s="100"/>
      <c r="V344" s="100"/>
      <c r="W344" s="100"/>
      <c r="X344" s="100"/>
      <c r="Y344" s="100"/>
      <c r="Z344" s="100"/>
    </row>
    <row r="345" spans="1:26" x14ac:dyDescent="0.3">
      <c r="A345" s="99"/>
      <c r="B345" s="100"/>
      <c r="C345" s="101"/>
      <c r="D345" s="100"/>
      <c r="E345" s="100"/>
      <c r="F345" s="100"/>
      <c r="G345" s="100"/>
      <c r="H345" s="100"/>
      <c r="I345" s="99"/>
      <c r="J345" s="100"/>
      <c r="K345" s="100"/>
      <c r="L345" s="100"/>
      <c r="M345" s="100"/>
      <c r="N345" s="100"/>
      <c r="O345" s="100"/>
      <c r="P345" s="104"/>
      <c r="Q345" s="100"/>
      <c r="R345" s="100"/>
      <c r="S345" s="100"/>
      <c r="T345" s="100"/>
      <c r="U345" s="100"/>
      <c r="V345" s="100"/>
      <c r="W345" s="100"/>
      <c r="X345" s="100"/>
      <c r="Y345" s="100"/>
      <c r="Z345" s="100"/>
    </row>
    <row r="346" spans="1:26" x14ac:dyDescent="0.3">
      <c r="A346" s="99"/>
      <c r="B346" s="100"/>
      <c r="C346" s="101"/>
      <c r="D346" s="100"/>
      <c r="E346" s="100"/>
      <c r="F346" s="100"/>
      <c r="G346" s="100"/>
      <c r="H346" s="100"/>
      <c r="I346" s="99"/>
      <c r="J346" s="100"/>
      <c r="K346" s="100"/>
      <c r="L346" s="100"/>
      <c r="M346" s="100"/>
      <c r="N346" s="100"/>
      <c r="O346" s="100"/>
      <c r="P346" s="104"/>
      <c r="Q346" s="100"/>
      <c r="R346" s="100"/>
      <c r="S346" s="100"/>
      <c r="T346" s="100"/>
      <c r="U346" s="100"/>
      <c r="V346" s="100"/>
      <c r="W346" s="100"/>
      <c r="X346" s="100"/>
      <c r="Y346" s="100"/>
      <c r="Z346" s="100"/>
    </row>
    <row r="347" spans="1:26" x14ac:dyDescent="0.3">
      <c r="A347" s="99"/>
      <c r="B347" s="100"/>
      <c r="C347" s="101"/>
      <c r="D347" s="100"/>
      <c r="E347" s="100"/>
      <c r="F347" s="100"/>
      <c r="G347" s="100"/>
      <c r="H347" s="100"/>
      <c r="I347" s="99"/>
      <c r="J347" s="100"/>
      <c r="K347" s="100"/>
      <c r="L347" s="100"/>
      <c r="M347" s="100"/>
      <c r="N347" s="100"/>
      <c r="O347" s="100"/>
      <c r="P347" s="104"/>
      <c r="Q347" s="100"/>
      <c r="R347" s="100"/>
      <c r="S347" s="100"/>
      <c r="T347" s="100"/>
      <c r="U347" s="100"/>
      <c r="V347" s="100"/>
      <c r="W347" s="100"/>
      <c r="X347" s="100"/>
      <c r="Y347" s="100"/>
      <c r="Z347" s="100"/>
    </row>
    <row r="348" spans="1:26" x14ac:dyDescent="0.3">
      <c r="A348" s="99"/>
      <c r="B348" s="100"/>
      <c r="C348" s="101"/>
      <c r="D348" s="100"/>
      <c r="E348" s="100"/>
      <c r="F348" s="100"/>
      <c r="G348" s="100"/>
      <c r="H348" s="100"/>
      <c r="I348" s="99"/>
      <c r="J348" s="100"/>
      <c r="K348" s="100"/>
      <c r="L348" s="100"/>
      <c r="M348" s="100"/>
      <c r="N348" s="100"/>
      <c r="O348" s="100"/>
      <c r="P348" s="104"/>
      <c r="Q348" s="100"/>
      <c r="R348" s="100"/>
      <c r="S348" s="100"/>
      <c r="T348" s="100"/>
      <c r="U348" s="100"/>
      <c r="V348" s="100"/>
      <c r="W348" s="100"/>
      <c r="X348" s="100"/>
      <c r="Y348" s="100"/>
      <c r="Z348" s="100"/>
    </row>
    <row r="349" spans="1:26" x14ac:dyDescent="0.3">
      <c r="A349" s="99"/>
      <c r="B349" s="100"/>
      <c r="C349" s="101"/>
      <c r="D349" s="100"/>
      <c r="E349" s="100"/>
      <c r="F349" s="100"/>
      <c r="G349" s="100"/>
      <c r="H349" s="100"/>
      <c r="I349" s="99"/>
      <c r="J349" s="100"/>
      <c r="K349" s="100"/>
      <c r="L349" s="100"/>
      <c r="M349" s="100"/>
      <c r="N349" s="100"/>
      <c r="O349" s="100"/>
      <c r="P349" s="104"/>
      <c r="Q349" s="100"/>
      <c r="R349" s="100"/>
      <c r="S349" s="100"/>
      <c r="T349" s="100"/>
      <c r="U349" s="100"/>
      <c r="V349" s="100"/>
      <c r="W349" s="100"/>
      <c r="X349" s="100"/>
      <c r="Y349" s="100"/>
      <c r="Z349" s="100"/>
    </row>
    <row r="350" spans="1:26" x14ac:dyDescent="0.3">
      <c r="A350" s="99"/>
      <c r="B350" s="100"/>
      <c r="C350" s="101"/>
      <c r="D350" s="100"/>
      <c r="E350" s="100"/>
      <c r="F350" s="100"/>
      <c r="G350" s="100"/>
      <c r="H350" s="100"/>
      <c r="I350" s="99"/>
      <c r="J350" s="100"/>
      <c r="K350" s="100"/>
      <c r="L350" s="100"/>
      <c r="M350" s="100"/>
      <c r="N350" s="100"/>
      <c r="O350" s="100"/>
      <c r="P350" s="104"/>
      <c r="Q350" s="100"/>
      <c r="R350" s="100"/>
      <c r="S350" s="100"/>
      <c r="T350" s="100"/>
      <c r="U350" s="100"/>
      <c r="V350" s="100"/>
      <c r="W350" s="100"/>
      <c r="X350" s="100"/>
      <c r="Y350" s="100"/>
      <c r="Z350" s="100"/>
    </row>
    <row r="351" spans="1:26" x14ac:dyDescent="0.3">
      <c r="A351" s="99"/>
      <c r="B351" s="100"/>
      <c r="C351" s="101"/>
      <c r="D351" s="100"/>
      <c r="E351" s="100"/>
      <c r="F351" s="100"/>
      <c r="G351" s="100"/>
      <c r="H351" s="100"/>
      <c r="I351" s="99"/>
      <c r="J351" s="100"/>
      <c r="K351" s="100"/>
      <c r="L351" s="100"/>
      <c r="M351" s="100"/>
      <c r="N351" s="100"/>
      <c r="O351" s="100"/>
      <c r="P351" s="104"/>
      <c r="Q351" s="100"/>
      <c r="R351" s="100"/>
      <c r="S351" s="100"/>
      <c r="T351" s="100"/>
      <c r="U351" s="100"/>
      <c r="V351" s="100"/>
      <c r="W351" s="100"/>
      <c r="X351" s="100"/>
      <c r="Y351" s="100"/>
      <c r="Z351" s="100"/>
    </row>
    <row r="352" spans="1:26" x14ac:dyDescent="0.3">
      <c r="A352" s="99"/>
      <c r="B352" s="100"/>
      <c r="C352" s="101"/>
      <c r="D352" s="100"/>
      <c r="E352" s="100"/>
      <c r="F352" s="100"/>
      <c r="G352" s="100"/>
      <c r="H352" s="100"/>
      <c r="I352" s="99"/>
      <c r="J352" s="100"/>
      <c r="K352" s="100"/>
      <c r="L352" s="100"/>
      <c r="M352" s="100"/>
      <c r="N352" s="100"/>
      <c r="O352" s="100"/>
      <c r="P352" s="104"/>
      <c r="Q352" s="100"/>
      <c r="R352" s="100"/>
      <c r="S352" s="100"/>
      <c r="T352" s="100"/>
      <c r="U352" s="100"/>
      <c r="V352" s="100"/>
      <c r="W352" s="100"/>
      <c r="X352" s="100"/>
      <c r="Y352" s="100"/>
      <c r="Z352" s="100"/>
    </row>
    <row r="353" spans="1:26" x14ac:dyDescent="0.3">
      <c r="A353" s="99"/>
      <c r="B353" s="100"/>
      <c r="C353" s="101"/>
      <c r="D353" s="100"/>
      <c r="E353" s="100"/>
      <c r="F353" s="100"/>
      <c r="G353" s="100"/>
      <c r="H353" s="100"/>
      <c r="I353" s="99"/>
      <c r="J353" s="100"/>
      <c r="K353" s="100"/>
      <c r="L353" s="100"/>
      <c r="M353" s="100"/>
      <c r="N353" s="100"/>
      <c r="O353" s="100"/>
      <c r="P353" s="104"/>
      <c r="Q353" s="100"/>
      <c r="R353" s="100"/>
      <c r="S353" s="100"/>
      <c r="T353" s="100"/>
      <c r="U353" s="100"/>
      <c r="V353" s="100"/>
      <c r="W353" s="100"/>
      <c r="X353" s="100"/>
      <c r="Y353" s="100"/>
      <c r="Z353" s="100"/>
    </row>
    <row r="354" spans="1:26" x14ac:dyDescent="0.3">
      <c r="A354" s="99"/>
      <c r="B354" s="100"/>
      <c r="C354" s="101"/>
      <c r="D354" s="100"/>
      <c r="E354" s="100"/>
      <c r="F354" s="100"/>
      <c r="G354" s="100"/>
      <c r="H354" s="100"/>
      <c r="I354" s="99"/>
      <c r="J354" s="100"/>
      <c r="K354" s="100"/>
      <c r="L354" s="100"/>
      <c r="M354" s="100"/>
      <c r="N354" s="100"/>
      <c r="O354" s="100"/>
      <c r="P354" s="104"/>
      <c r="Q354" s="100"/>
      <c r="R354" s="100"/>
      <c r="S354" s="100"/>
      <c r="T354" s="100"/>
      <c r="U354" s="100"/>
      <c r="V354" s="100"/>
      <c r="W354" s="100"/>
      <c r="X354" s="100"/>
      <c r="Y354" s="100"/>
      <c r="Z354" s="100"/>
    </row>
    <row r="355" spans="1:26" x14ac:dyDescent="0.3">
      <c r="A355" s="99"/>
      <c r="B355" s="100"/>
      <c r="C355" s="101"/>
      <c r="D355" s="100"/>
      <c r="E355" s="100"/>
      <c r="F355" s="100"/>
      <c r="G355" s="100"/>
      <c r="H355" s="100"/>
      <c r="I355" s="99"/>
      <c r="J355" s="100"/>
      <c r="K355" s="100"/>
      <c r="L355" s="100"/>
      <c r="M355" s="100"/>
      <c r="N355" s="100"/>
      <c r="O355" s="100"/>
      <c r="P355" s="104"/>
      <c r="Q355" s="100"/>
      <c r="R355" s="100"/>
      <c r="S355" s="100"/>
      <c r="T355" s="100"/>
      <c r="U355" s="100"/>
      <c r="V355" s="100"/>
      <c r="W355" s="100"/>
      <c r="X355" s="100"/>
      <c r="Y355" s="100"/>
      <c r="Z355" s="100"/>
    </row>
    <row r="356" spans="1:26" x14ac:dyDescent="0.3">
      <c r="A356" s="99"/>
      <c r="B356" s="100"/>
      <c r="C356" s="101"/>
      <c r="D356" s="100"/>
      <c r="E356" s="100"/>
      <c r="F356" s="100"/>
      <c r="G356" s="100"/>
      <c r="H356" s="100"/>
      <c r="I356" s="99"/>
      <c r="J356" s="100"/>
      <c r="K356" s="100"/>
      <c r="L356" s="100"/>
      <c r="M356" s="100"/>
      <c r="N356" s="100"/>
      <c r="O356" s="100"/>
      <c r="P356" s="104"/>
      <c r="Q356" s="100"/>
      <c r="R356" s="100"/>
      <c r="S356" s="100"/>
      <c r="T356" s="100"/>
      <c r="U356" s="100"/>
      <c r="V356" s="100"/>
      <c r="W356" s="100"/>
      <c r="X356" s="100"/>
      <c r="Y356" s="100"/>
      <c r="Z356" s="100"/>
    </row>
    <row r="357" spans="1:26" x14ac:dyDescent="0.3">
      <c r="A357" s="99"/>
      <c r="B357" s="100"/>
      <c r="C357" s="101"/>
      <c r="D357" s="100"/>
      <c r="E357" s="100"/>
      <c r="F357" s="100"/>
      <c r="G357" s="100"/>
      <c r="H357" s="100"/>
      <c r="I357" s="99"/>
      <c r="J357" s="100"/>
      <c r="K357" s="100"/>
      <c r="L357" s="100"/>
      <c r="M357" s="100"/>
      <c r="N357" s="100"/>
      <c r="O357" s="100"/>
      <c r="P357" s="104"/>
      <c r="Q357" s="100"/>
      <c r="R357" s="100"/>
      <c r="S357" s="100"/>
      <c r="T357" s="100"/>
      <c r="U357" s="100"/>
      <c r="V357" s="100"/>
      <c r="W357" s="100"/>
      <c r="X357" s="100"/>
      <c r="Y357" s="100"/>
      <c r="Z357" s="100"/>
    </row>
    <row r="358" spans="1:26" x14ac:dyDescent="0.3">
      <c r="A358" s="99"/>
      <c r="B358" s="100"/>
      <c r="C358" s="101"/>
      <c r="D358" s="100"/>
      <c r="E358" s="100"/>
      <c r="F358" s="100"/>
      <c r="G358" s="100"/>
      <c r="H358" s="100"/>
      <c r="I358" s="99"/>
      <c r="J358" s="100"/>
      <c r="K358" s="100"/>
      <c r="L358" s="100"/>
      <c r="M358" s="100"/>
      <c r="N358" s="100"/>
      <c r="O358" s="100"/>
      <c r="P358" s="104"/>
      <c r="Q358" s="100"/>
      <c r="R358" s="100"/>
      <c r="S358" s="100"/>
      <c r="T358" s="100"/>
      <c r="U358" s="100"/>
      <c r="V358" s="100"/>
      <c r="W358" s="100"/>
      <c r="X358" s="100"/>
      <c r="Y358" s="100"/>
      <c r="Z358" s="100"/>
    </row>
    <row r="359" spans="1:26" x14ac:dyDescent="0.3">
      <c r="A359" s="99"/>
      <c r="B359" s="100"/>
      <c r="C359" s="101"/>
      <c r="D359" s="100"/>
      <c r="E359" s="100"/>
      <c r="F359" s="100"/>
      <c r="G359" s="100"/>
      <c r="H359" s="100"/>
      <c r="I359" s="99"/>
      <c r="J359" s="100"/>
      <c r="K359" s="100"/>
      <c r="L359" s="100"/>
      <c r="M359" s="100"/>
      <c r="N359" s="100"/>
      <c r="O359" s="100"/>
      <c r="P359" s="104"/>
      <c r="Q359" s="100"/>
      <c r="R359" s="100"/>
      <c r="S359" s="100"/>
      <c r="T359" s="100"/>
      <c r="U359" s="100"/>
      <c r="V359" s="100"/>
      <c r="W359" s="100"/>
      <c r="X359" s="100"/>
      <c r="Y359" s="100"/>
      <c r="Z359" s="100"/>
    </row>
    <row r="360" spans="1:26" x14ac:dyDescent="0.3">
      <c r="A360" s="99"/>
      <c r="B360" s="100"/>
      <c r="C360" s="101"/>
      <c r="D360" s="100"/>
      <c r="E360" s="100"/>
      <c r="F360" s="100"/>
      <c r="G360" s="100"/>
      <c r="H360" s="100"/>
      <c r="I360" s="99"/>
      <c r="J360" s="100"/>
      <c r="K360" s="100"/>
      <c r="L360" s="100"/>
      <c r="M360" s="100"/>
      <c r="N360" s="100"/>
      <c r="O360" s="100"/>
      <c r="P360" s="104"/>
      <c r="Q360" s="100"/>
      <c r="R360" s="100"/>
      <c r="S360" s="100"/>
      <c r="T360" s="100"/>
      <c r="U360" s="100"/>
      <c r="V360" s="100"/>
      <c r="W360" s="100"/>
      <c r="X360" s="100"/>
      <c r="Y360" s="100"/>
      <c r="Z360" s="100"/>
    </row>
    <row r="361" spans="1:26" x14ac:dyDescent="0.3">
      <c r="A361" s="99"/>
      <c r="B361" s="100"/>
      <c r="C361" s="101"/>
      <c r="D361" s="100"/>
      <c r="E361" s="100"/>
      <c r="F361" s="100"/>
      <c r="G361" s="100"/>
      <c r="H361" s="100"/>
      <c r="I361" s="99"/>
      <c r="J361" s="100"/>
      <c r="K361" s="100"/>
      <c r="L361" s="100"/>
      <c r="M361" s="100"/>
      <c r="N361" s="100"/>
      <c r="O361" s="100"/>
      <c r="P361" s="104"/>
      <c r="Q361" s="100"/>
      <c r="R361" s="100"/>
      <c r="S361" s="100"/>
      <c r="T361" s="100"/>
      <c r="U361" s="100"/>
      <c r="V361" s="100"/>
      <c r="W361" s="100"/>
      <c r="X361" s="100"/>
      <c r="Y361" s="100"/>
      <c r="Z361" s="100"/>
    </row>
    <row r="362" spans="1:26" x14ac:dyDescent="0.3">
      <c r="A362" s="99"/>
      <c r="B362" s="100"/>
      <c r="C362" s="101"/>
      <c r="D362" s="100"/>
      <c r="E362" s="100"/>
      <c r="F362" s="100"/>
      <c r="G362" s="100"/>
      <c r="H362" s="100"/>
      <c r="I362" s="99"/>
      <c r="J362" s="100"/>
      <c r="K362" s="100"/>
      <c r="L362" s="100"/>
      <c r="M362" s="100"/>
      <c r="N362" s="100"/>
      <c r="O362" s="100"/>
      <c r="P362" s="104"/>
      <c r="Q362" s="100"/>
      <c r="R362" s="100"/>
      <c r="S362" s="100"/>
      <c r="T362" s="100"/>
      <c r="U362" s="100"/>
      <c r="V362" s="100"/>
      <c r="W362" s="100"/>
      <c r="X362" s="100"/>
      <c r="Y362" s="100"/>
      <c r="Z362" s="100"/>
    </row>
    <row r="363" spans="1:26" x14ac:dyDescent="0.3">
      <c r="A363" s="99"/>
      <c r="B363" s="100"/>
      <c r="C363" s="101"/>
      <c r="D363" s="100"/>
      <c r="E363" s="100"/>
      <c r="F363" s="100"/>
      <c r="G363" s="100"/>
      <c r="H363" s="100"/>
      <c r="I363" s="99"/>
      <c r="J363" s="100"/>
      <c r="K363" s="100"/>
      <c r="L363" s="100"/>
      <c r="M363" s="100"/>
      <c r="N363" s="100"/>
      <c r="O363" s="100"/>
      <c r="P363" s="104"/>
      <c r="Q363" s="100"/>
      <c r="R363" s="100"/>
      <c r="S363" s="100"/>
      <c r="T363" s="100"/>
      <c r="U363" s="100"/>
      <c r="V363" s="100"/>
      <c r="W363" s="100"/>
      <c r="X363" s="100"/>
      <c r="Y363" s="100"/>
      <c r="Z363" s="100"/>
    </row>
    <row r="364" spans="1:26" x14ac:dyDescent="0.3">
      <c r="A364" s="99"/>
      <c r="B364" s="100"/>
      <c r="C364" s="101"/>
      <c r="D364" s="100"/>
      <c r="E364" s="100"/>
      <c r="F364" s="100"/>
      <c r="G364" s="100"/>
      <c r="H364" s="100"/>
      <c r="I364" s="99"/>
      <c r="J364" s="100"/>
      <c r="K364" s="100"/>
      <c r="L364" s="100"/>
      <c r="M364" s="100"/>
      <c r="N364" s="100"/>
      <c r="O364" s="100"/>
      <c r="P364" s="104"/>
      <c r="Q364" s="100"/>
      <c r="R364" s="100"/>
      <c r="S364" s="100"/>
      <c r="T364" s="100"/>
      <c r="U364" s="100"/>
      <c r="V364" s="100"/>
      <c r="W364" s="100"/>
      <c r="X364" s="100"/>
      <c r="Y364" s="100"/>
      <c r="Z364" s="100"/>
    </row>
    <row r="365" spans="1:26" x14ac:dyDescent="0.3">
      <c r="A365" s="99"/>
      <c r="B365" s="100"/>
      <c r="C365" s="101"/>
      <c r="D365" s="100"/>
      <c r="E365" s="100"/>
      <c r="F365" s="100"/>
      <c r="G365" s="100"/>
      <c r="H365" s="100"/>
      <c r="I365" s="99"/>
      <c r="J365" s="100"/>
      <c r="K365" s="100"/>
      <c r="L365" s="100"/>
      <c r="M365" s="100"/>
      <c r="N365" s="100"/>
      <c r="O365" s="100"/>
      <c r="P365" s="104"/>
      <c r="Q365" s="100"/>
      <c r="R365" s="100"/>
      <c r="S365" s="100"/>
      <c r="T365" s="100"/>
      <c r="U365" s="100"/>
      <c r="V365" s="100"/>
      <c r="W365" s="100"/>
      <c r="X365" s="100"/>
      <c r="Y365" s="100"/>
      <c r="Z365" s="100"/>
    </row>
    <row r="366" spans="1:26" x14ac:dyDescent="0.3">
      <c r="A366" s="99"/>
      <c r="B366" s="100"/>
      <c r="C366" s="101"/>
      <c r="D366" s="100"/>
      <c r="E366" s="100"/>
      <c r="F366" s="100"/>
      <c r="G366" s="100"/>
      <c r="H366" s="100"/>
      <c r="I366" s="99"/>
      <c r="J366" s="100"/>
      <c r="K366" s="100"/>
      <c r="L366" s="100"/>
      <c r="M366" s="100"/>
      <c r="N366" s="100"/>
      <c r="O366" s="100"/>
      <c r="P366" s="104"/>
      <c r="Q366" s="100"/>
      <c r="R366" s="100"/>
      <c r="S366" s="100"/>
      <c r="T366" s="100"/>
      <c r="U366" s="100"/>
      <c r="V366" s="100"/>
      <c r="W366" s="100"/>
      <c r="X366" s="100"/>
      <c r="Y366" s="100"/>
      <c r="Z366" s="100"/>
    </row>
    <row r="367" spans="1:26" x14ac:dyDescent="0.3">
      <c r="A367" s="99"/>
      <c r="B367" s="100"/>
      <c r="C367" s="101"/>
      <c r="D367" s="100"/>
      <c r="E367" s="100"/>
      <c r="F367" s="100"/>
      <c r="G367" s="100"/>
      <c r="H367" s="100"/>
      <c r="I367" s="99"/>
      <c r="J367" s="100"/>
      <c r="K367" s="100"/>
      <c r="L367" s="100"/>
      <c r="M367" s="100"/>
      <c r="N367" s="100"/>
      <c r="O367" s="100"/>
      <c r="P367" s="104"/>
      <c r="Q367" s="100"/>
      <c r="R367" s="100"/>
      <c r="S367" s="100"/>
      <c r="T367" s="100"/>
      <c r="U367" s="100"/>
      <c r="V367" s="100"/>
      <c r="W367" s="100"/>
      <c r="X367" s="100"/>
      <c r="Y367" s="100"/>
      <c r="Z367" s="100"/>
    </row>
    <row r="368" spans="1:26" x14ac:dyDescent="0.3">
      <c r="A368" s="99"/>
      <c r="B368" s="100"/>
      <c r="C368" s="101"/>
      <c r="D368" s="100"/>
      <c r="E368" s="100"/>
      <c r="F368" s="100"/>
      <c r="G368" s="100"/>
      <c r="H368" s="100"/>
      <c r="I368" s="99"/>
      <c r="J368" s="100"/>
      <c r="K368" s="100"/>
      <c r="L368" s="100"/>
      <c r="M368" s="100"/>
      <c r="N368" s="100"/>
      <c r="O368" s="100"/>
      <c r="P368" s="104"/>
      <c r="Q368" s="100"/>
      <c r="R368" s="100"/>
      <c r="S368" s="100"/>
      <c r="T368" s="100"/>
      <c r="U368" s="100"/>
      <c r="V368" s="100"/>
      <c r="W368" s="100"/>
      <c r="X368" s="100"/>
      <c r="Y368" s="100"/>
      <c r="Z368" s="100"/>
    </row>
    <row r="369" spans="1:26" x14ac:dyDescent="0.3">
      <c r="A369" s="99"/>
      <c r="B369" s="100"/>
      <c r="C369" s="101"/>
      <c r="D369" s="100"/>
      <c r="E369" s="100"/>
      <c r="F369" s="100"/>
      <c r="G369" s="100"/>
      <c r="H369" s="100"/>
      <c r="I369" s="99"/>
      <c r="J369" s="100"/>
      <c r="K369" s="100"/>
      <c r="L369" s="100"/>
      <c r="M369" s="100"/>
      <c r="N369" s="100"/>
      <c r="O369" s="100"/>
      <c r="P369" s="104"/>
      <c r="Q369" s="100"/>
      <c r="R369" s="100"/>
      <c r="S369" s="100"/>
      <c r="T369" s="100"/>
      <c r="U369" s="100"/>
      <c r="V369" s="100"/>
      <c r="W369" s="100"/>
      <c r="X369" s="100"/>
      <c r="Y369" s="100"/>
      <c r="Z369" s="100"/>
    </row>
    <row r="370" spans="1:26" x14ac:dyDescent="0.3">
      <c r="A370" s="99"/>
      <c r="B370" s="100"/>
      <c r="C370" s="101"/>
      <c r="D370" s="100"/>
      <c r="E370" s="100"/>
      <c r="F370" s="100"/>
      <c r="G370" s="100"/>
      <c r="H370" s="100"/>
      <c r="I370" s="99"/>
      <c r="J370" s="100"/>
      <c r="K370" s="100"/>
      <c r="L370" s="100"/>
      <c r="M370" s="100"/>
      <c r="N370" s="100"/>
      <c r="O370" s="100"/>
      <c r="P370" s="104"/>
      <c r="Q370" s="100"/>
      <c r="R370" s="100"/>
      <c r="S370" s="100"/>
      <c r="T370" s="100"/>
      <c r="U370" s="100"/>
      <c r="V370" s="100"/>
      <c r="W370" s="100"/>
      <c r="X370" s="100"/>
      <c r="Y370" s="100"/>
      <c r="Z370" s="100"/>
    </row>
    <row r="371" spans="1:26" x14ac:dyDescent="0.3">
      <c r="A371" s="99"/>
      <c r="B371" s="100"/>
      <c r="C371" s="101"/>
      <c r="D371" s="100"/>
      <c r="E371" s="100"/>
      <c r="F371" s="100"/>
      <c r="G371" s="100"/>
      <c r="H371" s="100"/>
      <c r="I371" s="99"/>
      <c r="J371" s="100"/>
      <c r="K371" s="100"/>
      <c r="L371" s="100"/>
      <c r="M371" s="100"/>
      <c r="N371" s="100"/>
      <c r="O371" s="100"/>
      <c r="P371" s="104"/>
      <c r="Q371" s="100"/>
      <c r="R371" s="100"/>
      <c r="S371" s="100"/>
      <c r="T371" s="100"/>
      <c r="U371" s="100"/>
      <c r="V371" s="100"/>
      <c r="W371" s="100"/>
      <c r="X371" s="100"/>
      <c r="Y371" s="100"/>
      <c r="Z371" s="100"/>
    </row>
    <row r="372" spans="1:26" x14ac:dyDescent="0.3">
      <c r="A372" s="99"/>
      <c r="B372" s="100"/>
      <c r="C372" s="101"/>
      <c r="D372" s="100"/>
      <c r="E372" s="100"/>
      <c r="F372" s="100"/>
      <c r="G372" s="100"/>
      <c r="H372" s="100"/>
      <c r="I372" s="99"/>
      <c r="J372" s="100"/>
      <c r="K372" s="100"/>
      <c r="L372" s="100"/>
      <c r="M372" s="100"/>
      <c r="N372" s="100"/>
      <c r="O372" s="100"/>
      <c r="P372" s="104"/>
      <c r="Q372" s="100"/>
      <c r="R372" s="100"/>
      <c r="S372" s="100"/>
      <c r="T372" s="100"/>
      <c r="U372" s="100"/>
      <c r="V372" s="100"/>
      <c r="W372" s="100"/>
      <c r="X372" s="100"/>
      <c r="Y372" s="100"/>
      <c r="Z372" s="100"/>
    </row>
    <row r="373" spans="1:26" x14ac:dyDescent="0.3">
      <c r="A373" s="99"/>
      <c r="B373" s="100"/>
      <c r="C373" s="101"/>
      <c r="D373" s="100"/>
      <c r="E373" s="100"/>
      <c r="F373" s="100"/>
      <c r="G373" s="100"/>
      <c r="H373" s="100"/>
      <c r="I373" s="99"/>
      <c r="J373" s="100"/>
      <c r="K373" s="100"/>
      <c r="L373" s="100"/>
      <c r="M373" s="100"/>
      <c r="N373" s="100"/>
      <c r="O373" s="100"/>
      <c r="P373" s="104"/>
      <c r="Q373" s="100"/>
      <c r="R373" s="100"/>
      <c r="S373" s="100"/>
      <c r="T373" s="100"/>
      <c r="U373" s="100"/>
      <c r="V373" s="100"/>
      <c r="W373" s="100"/>
      <c r="X373" s="100"/>
      <c r="Y373" s="100"/>
      <c r="Z373" s="100"/>
    </row>
    <row r="374" spans="1:26" x14ac:dyDescent="0.3">
      <c r="A374" s="99"/>
      <c r="B374" s="100"/>
      <c r="C374" s="101"/>
      <c r="D374" s="100"/>
      <c r="E374" s="100"/>
      <c r="F374" s="100"/>
      <c r="G374" s="100"/>
      <c r="H374" s="100"/>
      <c r="I374" s="99"/>
      <c r="J374" s="100"/>
      <c r="K374" s="100"/>
      <c r="L374" s="100"/>
      <c r="M374" s="100"/>
      <c r="N374" s="100"/>
      <c r="O374" s="100"/>
      <c r="P374" s="104"/>
      <c r="Q374" s="100"/>
      <c r="R374" s="100"/>
      <c r="S374" s="100"/>
      <c r="T374" s="100"/>
      <c r="U374" s="100"/>
      <c r="V374" s="100"/>
      <c r="W374" s="100"/>
      <c r="X374" s="100"/>
      <c r="Y374" s="100"/>
      <c r="Z374" s="100"/>
    </row>
    <row r="375" spans="1:26" x14ac:dyDescent="0.3">
      <c r="A375" s="99"/>
      <c r="B375" s="100"/>
      <c r="C375" s="101"/>
      <c r="D375" s="100"/>
      <c r="E375" s="100"/>
      <c r="F375" s="100"/>
      <c r="G375" s="100"/>
      <c r="H375" s="100"/>
      <c r="I375" s="99"/>
      <c r="J375" s="100"/>
      <c r="K375" s="100"/>
      <c r="L375" s="100"/>
      <c r="M375" s="100"/>
      <c r="N375" s="100"/>
      <c r="O375" s="100"/>
      <c r="P375" s="104"/>
      <c r="Q375" s="100"/>
      <c r="R375" s="100"/>
      <c r="S375" s="100"/>
      <c r="T375" s="100"/>
      <c r="U375" s="100"/>
      <c r="V375" s="100"/>
      <c r="W375" s="100"/>
      <c r="X375" s="100"/>
      <c r="Y375" s="100"/>
      <c r="Z375" s="100"/>
    </row>
    <row r="376" spans="1:26" x14ac:dyDescent="0.3">
      <c r="A376" s="99"/>
      <c r="B376" s="100"/>
      <c r="C376" s="101"/>
      <c r="D376" s="100"/>
      <c r="E376" s="100"/>
      <c r="F376" s="100"/>
      <c r="G376" s="100"/>
      <c r="H376" s="100"/>
      <c r="I376" s="99"/>
      <c r="J376" s="100"/>
      <c r="K376" s="100"/>
      <c r="L376" s="100"/>
      <c r="M376" s="100"/>
      <c r="N376" s="100"/>
      <c r="O376" s="100"/>
      <c r="P376" s="104"/>
      <c r="Q376" s="100"/>
      <c r="R376" s="100"/>
      <c r="S376" s="100"/>
      <c r="T376" s="100"/>
      <c r="U376" s="100"/>
      <c r="V376" s="100"/>
      <c r="W376" s="100"/>
      <c r="X376" s="100"/>
      <c r="Y376" s="100"/>
      <c r="Z376" s="100"/>
    </row>
    <row r="377" spans="1:26" x14ac:dyDescent="0.3">
      <c r="A377" s="99"/>
      <c r="B377" s="100"/>
      <c r="C377" s="101"/>
      <c r="D377" s="100"/>
      <c r="E377" s="100"/>
      <c r="F377" s="100"/>
      <c r="G377" s="100"/>
      <c r="H377" s="100"/>
      <c r="I377" s="99"/>
      <c r="J377" s="100"/>
      <c r="K377" s="100"/>
      <c r="L377" s="100"/>
      <c r="M377" s="100"/>
      <c r="N377" s="100"/>
      <c r="O377" s="100"/>
      <c r="P377" s="104"/>
      <c r="Q377" s="100"/>
      <c r="R377" s="100"/>
      <c r="S377" s="100"/>
      <c r="T377" s="100"/>
      <c r="U377" s="100"/>
      <c r="V377" s="100"/>
      <c r="W377" s="100"/>
      <c r="X377" s="100"/>
      <c r="Y377" s="100"/>
      <c r="Z377" s="100"/>
    </row>
    <row r="378" spans="1:26" x14ac:dyDescent="0.3">
      <c r="A378" s="99"/>
      <c r="B378" s="100"/>
      <c r="C378" s="101"/>
      <c r="D378" s="100"/>
      <c r="E378" s="100"/>
      <c r="F378" s="100"/>
      <c r="G378" s="100"/>
      <c r="H378" s="100"/>
      <c r="I378" s="99"/>
      <c r="J378" s="100"/>
      <c r="K378" s="100"/>
      <c r="L378" s="100"/>
      <c r="M378" s="100"/>
      <c r="N378" s="100"/>
      <c r="O378" s="100"/>
      <c r="P378" s="104"/>
      <c r="Q378" s="100"/>
      <c r="R378" s="100"/>
      <c r="S378" s="100"/>
      <c r="T378" s="100"/>
      <c r="U378" s="100"/>
      <c r="V378" s="100"/>
      <c r="W378" s="100"/>
      <c r="X378" s="100"/>
      <c r="Y378" s="100"/>
      <c r="Z378" s="100"/>
    </row>
    <row r="379" spans="1:26" x14ac:dyDescent="0.3">
      <c r="A379" s="99"/>
      <c r="B379" s="100"/>
      <c r="C379" s="101"/>
      <c r="D379" s="100"/>
      <c r="E379" s="100"/>
      <c r="F379" s="100"/>
      <c r="G379" s="100"/>
      <c r="H379" s="100"/>
      <c r="I379" s="99"/>
      <c r="J379" s="100"/>
      <c r="K379" s="100"/>
      <c r="L379" s="100"/>
      <c r="M379" s="100"/>
      <c r="N379" s="100"/>
      <c r="O379" s="100"/>
      <c r="P379" s="104"/>
      <c r="Q379" s="100"/>
      <c r="R379" s="100"/>
      <c r="S379" s="100"/>
      <c r="T379" s="100"/>
      <c r="U379" s="100"/>
      <c r="V379" s="100"/>
      <c r="W379" s="100"/>
      <c r="X379" s="100"/>
      <c r="Y379" s="100"/>
      <c r="Z379" s="100"/>
    </row>
    <row r="380" spans="1:26" x14ac:dyDescent="0.3">
      <c r="A380" s="99"/>
      <c r="B380" s="100"/>
      <c r="C380" s="101"/>
      <c r="D380" s="100"/>
      <c r="E380" s="100"/>
      <c r="F380" s="100"/>
      <c r="G380" s="100"/>
      <c r="H380" s="100"/>
      <c r="I380" s="99"/>
      <c r="J380" s="100"/>
      <c r="K380" s="100"/>
      <c r="L380" s="100"/>
      <c r="M380" s="100"/>
      <c r="N380" s="100"/>
      <c r="O380" s="100"/>
      <c r="P380" s="104"/>
      <c r="Q380" s="100"/>
      <c r="R380" s="100"/>
      <c r="S380" s="100"/>
      <c r="T380" s="100"/>
      <c r="U380" s="100"/>
      <c r="V380" s="100"/>
      <c r="W380" s="100"/>
      <c r="X380" s="100"/>
      <c r="Y380" s="100"/>
      <c r="Z380" s="100"/>
    </row>
    <row r="381" spans="1:26" x14ac:dyDescent="0.3">
      <c r="A381" s="99"/>
      <c r="B381" s="100"/>
      <c r="C381" s="101"/>
      <c r="D381" s="100"/>
      <c r="E381" s="100"/>
      <c r="F381" s="100"/>
      <c r="G381" s="100"/>
      <c r="H381" s="100"/>
      <c r="I381" s="99"/>
      <c r="J381" s="100"/>
      <c r="K381" s="100"/>
      <c r="L381" s="100"/>
      <c r="M381" s="100"/>
      <c r="N381" s="100"/>
      <c r="O381" s="100"/>
      <c r="P381" s="104"/>
      <c r="Q381" s="100"/>
      <c r="R381" s="100"/>
      <c r="S381" s="100"/>
      <c r="T381" s="100"/>
      <c r="U381" s="100"/>
      <c r="V381" s="100"/>
      <c r="W381" s="100"/>
      <c r="X381" s="100"/>
      <c r="Y381" s="100"/>
      <c r="Z381" s="100"/>
    </row>
    <row r="382" spans="1:26" x14ac:dyDescent="0.3">
      <c r="A382" s="99"/>
      <c r="B382" s="100"/>
      <c r="C382" s="101"/>
      <c r="D382" s="100"/>
      <c r="E382" s="100"/>
      <c r="F382" s="100"/>
      <c r="G382" s="100"/>
      <c r="H382" s="100"/>
      <c r="I382" s="99"/>
      <c r="J382" s="100"/>
      <c r="K382" s="100"/>
      <c r="L382" s="100"/>
      <c r="M382" s="100"/>
      <c r="N382" s="100"/>
      <c r="O382" s="100"/>
      <c r="P382" s="104"/>
      <c r="Q382" s="100"/>
      <c r="R382" s="100"/>
      <c r="S382" s="100"/>
      <c r="T382" s="100"/>
      <c r="U382" s="100"/>
      <c r="V382" s="100"/>
      <c r="W382" s="100"/>
      <c r="X382" s="100"/>
      <c r="Y382" s="100"/>
      <c r="Z382" s="100"/>
    </row>
    <row r="383" spans="1:26" x14ac:dyDescent="0.3">
      <c r="A383" s="99"/>
      <c r="B383" s="100"/>
      <c r="C383" s="101"/>
      <c r="D383" s="100"/>
      <c r="E383" s="100"/>
      <c r="F383" s="100"/>
      <c r="G383" s="100"/>
      <c r="H383" s="100"/>
      <c r="I383" s="99"/>
      <c r="J383" s="100"/>
      <c r="K383" s="100"/>
      <c r="L383" s="100"/>
      <c r="M383" s="100"/>
      <c r="N383" s="100"/>
      <c r="O383" s="100"/>
      <c r="P383" s="104"/>
      <c r="Q383" s="100"/>
      <c r="R383" s="100"/>
      <c r="S383" s="100"/>
      <c r="T383" s="100"/>
      <c r="U383" s="100"/>
      <c r="V383" s="100"/>
      <c r="W383" s="100"/>
      <c r="X383" s="100"/>
      <c r="Y383" s="100"/>
      <c r="Z383" s="100"/>
    </row>
    <row r="384" spans="1:26" x14ac:dyDescent="0.3">
      <c r="A384" s="99"/>
      <c r="B384" s="100"/>
      <c r="C384" s="101"/>
      <c r="D384" s="100"/>
      <c r="E384" s="100"/>
      <c r="F384" s="100"/>
      <c r="G384" s="100"/>
      <c r="H384" s="100"/>
      <c r="I384" s="99"/>
      <c r="J384" s="100"/>
      <c r="K384" s="100"/>
      <c r="L384" s="100"/>
      <c r="M384" s="100"/>
      <c r="N384" s="100"/>
      <c r="O384" s="100"/>
      <c r="P384" s="104"/>
      <c r="Q384" s="100"/>
      <c r="R384" s="100"/>
      <c r="S384" s="100"/>
      <c r="T384" s="100"/>
      <c r="U384" s="100"/>
      <c r="V384" s="100"/>
      <c r="W384" s="100"/>
      <c r="X384" s="100"/>
      <c r="Y384" s="100"/>
      <c r="Z384" s="100"/>
    </row>
    <row r="385" spans="1:26" x14ac:dyDescent="0.3">
      <c r="A385" s="99"/>
      <c r="B385" s="100"/>
      <c r="C385" s="101"/>
      <c r="D385" s="100"/>
      <c r="E385" s="100"/>
      <c r="F385" s="100"/>
      <c r="G385" s="100"/>
      <c r="H385" s="100"/>
      <c r="I385" s="99"/>
      <c r="J385" s="100"/>
      <c r="K385" s="100"/>
      <c r="L385" s="100"/>
      <c r="M385" s="100"/>
      <c r="N385" s="100"/>
      <c r="O385" s="100"/>
      <c r="P385" s="104"/>
      <c r="Q385" s="100"/>
      <c r="R385" s="100"/>
      <c r="S385" s="100"/>
      <c r="T385" s="100"/>
      <c r="U385" s="100"/>
      <c r="V385" s="100"/>
      <c r="W385" s="100"/>
      <c r="X385" s="100"/>
      <c r="Y385" s="100"/>
      <c r="Z385" s="100"/>
    </row>
    <row r="386" spans="1:26" x14ac:dyDescent="0.3">
      <c r="A386" s="99"/>
      <c r="B386" s="100"/>
      <c r="C386" s="101"/>
      <c r="D386" s="100"/>
      <c r="E386" s="100"/>
      <c r="F386" s="100"/>
      <c r="G386" s="100"/>
      <c r="H386" s="100"/>
      <c r="I386" s="99"/>
      <c r="J386" s="100"/>
      <c r="K386" s="100"/>
      <c r="L386" s="100"/>
      <c r="M386" s="100"/>
      <c r="N386" s="100"/>
      <c r="O386" s="100"/>
      <c r="P386" s="104"/>
      <c r="Q386" s="100"/>
      <c r="R386" s="100"/>
      <c r="S386" s="100"/>
      <c r="T386" s="100"/>
      <c r="U386" s="100"/>
      <c r="V386" s="100"/>
      <c r="W386" s="100"/>
      <c r="X386" s="100"/>
      <c r="Y386" s="100"/>
      <c r="Z386" s="100"/>
    </row>
    <row r="387" spans="1:26" x14ac:dyDescent="0.3">
      <c r="A387" s="99"/>
      <c r="B387" s="100"/>
      <c r="C387" s="101"/>
      <c r="D387" s="100"/>
      <c r="E387" s="100"/>
      <c r="F387" s="100"/>
      <c r="G387" s="100"/>
      <c r="H387" s="100"/>
      <c r="I387" s="99"/>
      <c r="J387" s="100"/>
      <c r="K387" s="100"/>
      <c r="L387" s="100"/>
      <c r="M387" s="100"/>
      <c r="N387" s="100"/>
      <c r="O387" s="100"/>
      <c r="P387" s="104"/>
      <c r="Q387" s="100"/>
      <c r="R387" s="100"/>
      <c r="S387" s="100"/>
      <c r="T387" s="100"/>
      <c r="U387" s="100"/>
      <c r="V387" s="100"/>
      <c r="W387" s="100"/>
      <c r="X387" s="100"/>
      <c r="Y387" s="100"/>
      <c r="Z387" s="100"/>
    </row>
    <row r="388" spans="1:26" x14ac:dyDescent="0.3">
      <c r="A388" s="99"/>
      <c r="B388" s="100"/>
      <c r="C388" s="101"/>
      <c r="D388" s="100"/>
      <c r="E388" s="100"/>
      <c r="F388" s="100"/>
      <c r="G388" s="100"/>
      <c r="H388" s="100"/>
      <c r="I388" s="99"/>
      <c r="J388" s="100"/>
      <c r="K388" s="100"/>
      <c r="L388" s="100"/>
      <c r="M388" s="100"/>
      <c r="N388" s="100"/>
      <c r="O388" s="100"/>
      <c r="P388" s="104"/>
      <c r="Q388" s="100"/>
      <c r="R388" s="100"/>
      <c r="S388" s="100"/>
      <c r="T388" s="100"/>
      <c r="U388" s="100"/>
      <c r="V388" s="100"/>
      <c r="W388" s="100"/>
      <c r="X388" s="100"/>
      <c r="Y388" s="100"/>
      <c r="Z388" s="100"/>
    </row>
    <row r="389" spans="1:26" x14ac:dyDescent="0.3">
      <c r="A389" s="99"/>
      <c r="B389" s="100"/>
      <c r="C389" s="101"/>
      <c r="D389" s="100"/>
      <c r="E389" s="100"/>
      <c r="F389" s="100"/>
      <c r="G389" s="100"/>
      <c r="H389" s="100"/>
      <c r="I389" s="99"/>
      <c r="J389" s="100"/>
      <c r="K389" s="100"/>
      <c r="L389" s="100"/>
      <c r="M389" s="100"/>
      <c r="N389" s="100"/>
      <c r="O389" s="100"/>
      <c r="P389" s="104"/>
      <c r="Q389" s="100"/>
      <c r="R389" s="100"/>
      <c r="S389" s="100"/>
      <c r="T389" s="100"/>
      <c r="U389" s="100"/>
      <c r="V389" s="100"/>
      <c r="W389" s="100"/>
      <c r="X389" s="100"/>
      <c r="Y389" s="100"/>
      <c r="Z389" s="100"/>
    </row>
    <row r="390" spans="1:26" x14ac:dyDescent="0.3">
      <c r="A390" s="99"/>
      <c r="B390" s="100"/>
      <c r="C390" s="101"/>
      <c r="D390" s="100"/>
      <c r="E390" s="100"/>
      <c r="F390" s="100"/>
      <c r="G390" s="100"/>
      <c r="H390" s="100"/>
      <c r="I390" s="99"/>
      <c r="J390" s="100"/>
      <c r="K390" s="100"/>
      <c r="L390" s="100"/>
      <c r="M390" s="100"/>
      <c r="N390" s="100"/>
      <c r="O390" s="100"/>
      <c r="P390" s="104"/>
      <c r="Q390" s="100"/>
      <c r="R390" s="100"/>
      <c r="S390" s="100"/>
      <c r="T390" s="100"/>
      <c r="U390" s="100"/>
      <c r="V390" s="100"/>
      <c r="W390" s="100"/>
      <c r="X390" s="100"/>
      <c r="Y390" s="100"/>
      <c r="Z390" s="100"/>
    </row>
    <row r="391" spans="1:26" x14ac:dyDescent="0.3">
      <c r="A391" s="99"/>
      <c r="B391" s="100"/>
      <c r="C391" s="101"/>
      <c r="D391" s="100"/>
      <c r="E391" s="100"/>
      <c r="F391" s="100"/>
      <c r="G391" s="100"/>
      <c r="H391" s="100"/>
      <c r="I391" s="99"/>
      <c r="J391" s="100"/>
      <c r="K391" s="100"/>
      <c r="L391" s="100"/>
      <c r="M391" s="100"/>
      <c r="N391" s="100"/>
      <c r="O391" s="100"/>
      <c r="P391" s="104"/>
      <c r="Q391" s="100"/>
      <c r="R391" s="100"/>
      <c r="S391" s="100"/>
      <c r="T391" s="100"/>
      <c r="U391" s="100"/>
      <c r="V391" s="100"/>
      <c r="W391" s="100"/>
      <c r="X391" s="100"/>
      <c r="Y391" s="100"/>
      <c r="Z391" s="100"/>
    </row>
    <row r="392" spans="1:26" x14ac:dyDescent="0.3">
      <c r="A392" s="99"/>
      <c r="B392" s="100"/>
      <c r="C392" s="101"/>
      <c r="D392" s="100"/>
      <c r="E392" s="100"/>
      <c r="F392" s="100"/>
      <c r="G392" s="100"/>
      <c r="H392" s="100"/>
      <c r="I392" s="99"/>
      <c r="J392" s="100"/>
      <c r="K392" s="100"/>
      <c r="L392" s="100"/>
      <c r="M392" s="100"/>
      <c r="N392" s="100"/>
      <c r="O392" s="100"/>
      <c r="P392" s="104"/>
      <c r="Q392" s="100"/>
      <c r="R392" s="100"/>
      <c r="S392" s="100"/>
      <c r="T392" s="100"/>
      <c r="U392" s="100"/>
      <c r="V392" s="100"/>
      <c r="W392" s="100"/>
      <c r="X392" s="100"/>
      <c r="Y392" s="100"/>
      <c r="Z392" s="100"/>
    </row>
    <row r="393" spans="1:26" x14ac:dyDescent="0.3">
      <c r="A393" s="99"/>
      <c r="B393" s="100"/>
      <c r="C393" s="101"/>
      <c r="D393" s="100"/>
      <c r="E393" s="100"/>
      <c r="F393" s="100"/>
      <c r="G393" s="100"/>
      <c r="H393" s="100"/>
      <c r="I393" s="99"/>
      <c r="J393" s="100"/>
      <c r="K393" s="100"/>
      <c r="L393" s="100"/>
      <c r="M393" s="100"/>
      <c r="N393" s="100"/>
      <c r="O393" s="100"/>
      <c r="P393" s="104"/>
      <c r="Q393" s="100"/>
      <c r="R393" s="100"/>
      <c r="S393" s="100"/>
      <c r="T393" s="100"/>
      <c r="U393" s="100"/>
      <c r="V393" s="100"/>
      <c r="W393" s="100"/>
      <c r="X393" s="100"/>
      <c r="Y393" s="100"/>
      <c r="Z393" s="100"/>
    </row>
    <row r="394" spans="1:26" x14ac:dyDescent="0.3">
      <c r="A394" s="99"/>
      <c r="B394" s="100"/>
      <c r="C394" s="101"/>
      <c r="D394" s="100"/>
      <c r="E394" s="100"/>
      <c r="F394" s="100"/>
      <c r="G394" s="100"/>
      <c r="H394" s="100"/>
      <c r="I394" s="99"/>
      <c r="J394" s="100"/>
      <c r="K394" s="100"/>
      <c r="L394" s="100"/>
      <c r="M394" s="100"/>
      <c r="N394" s="100"/>
      <c r="O394" s="100"/>
      <c r="P394" s="104"/>
      <c r="Q394" s="100"/>
      <c r="R394" s="100"/>
      <c r="S394" s="100"/>
      <c r="T394" s="100"/>
      <c r="U394" s="100"/>
      <c r="V394" s="100"/>
      <c r="W394" s="100"/>
      <c r="X394" s="100"/>
      <c r="Y394" s="100"/>
      <c r="Z394" s="100"/>
    </row>
    <row r="395" spans="1:26" x14ac:dyDescent="0.3">
      <c r="A395" s="99"/>
      <c r="B395" s="100"/>
      <c r="C395" s="101"/>
      <c r="D395" s="100"/>
      <c r="E395" s="100"/>
      <c r="F395" s="100"/>
      <c r="G395" s="100"/>
      <c r="H395" s="100"/>
      <c r="I395" s="99"/>
      <c r="J395" s="100"/>
      <c r="K395" s="100"/>
      <c r="L395" s="100"/>
      <c r="M395" s="100"/>
      <c r="N395" s="100"/>
      <c r="O395" s="100"/>
      <c r="P395" s="104"/>
      <c r="Q395" s="100"/>
      <c r="R395" s="100"/>
      <c r="S395" s="100"/>
      <c r="T395" s="100"/>
      <c r="U395" s="100"/>
      <c r="V395" s="100"/>
      <c r="W395" s="100"/>
      <c r="X395" s="100"/>
      <c r="Y395" s="100"/>
      <c r="Z395" s="100"/>
    </row>
    <row r="396" spans="1:26" x14ac:dyDescent="0.3">
      <c r="A396" s="99"/>
      <c r="B396" s="100"/>
      <c r="C396" s="101"/>
      <c r="D396" s="100"/>
      <c r="E396" s="100"/>
      <c r="F396" s="100"/>
      <c r="G396" s="100"/>
      <c r="H396" s="100"/>
      <c r="I396" s="99"/>
      <c r="J396" s="100"/>
      <c r="K396" s="100"/>
      <c r="L396" s="100"/>
      <c r="M396" s="100"/>
      <c r="N396" s="100"/>
      <c r="O396" s="100"/>
      <c r="P396" s="104"/>
      <c r="Q396" s="100"/>
      <c r="R396" s="100"/>
      <c r="S396" s="100"/>
      <c r="T396" s="100"/>
      <c r="U396" s="100"/>
      <c r="V396" s="100"/>
      <c r="W396" s="100"/>
      <c r="X396" s="100"/>
      <c r="Y396" s="100"/>
      <c r="Z396" s="100"/>
    </row>
    <row r="397" spans="1:26" x14ac:dyDescent="0.3">
      <c r="A397" s="99"/>
      <c r="B397" s="100"/>
      <c r="C397" s="101"/>
      <c r="D397" s="100"/>
      <c r="E397" s="100"/>
      <c r="F397" s="100"/>
      <c r="G397" s="100"/>
      <c r="H397" s="100"/>
      <c r="I397" s="99"/>
      <c r="J397" s="100"/>
      <c r="K397" s="100"/>
      <c r="L397" s="100"/>
      <c r="M397" s="100"/>
      <c r="N397" s="100"/>
      <c r="O397" s="100"/>
      <c r="P397" s="104"/>
      <c r="Q397" s="100"/>
      <c r="R397" s="100"/>
      <c r="S397" s="100"/>
      <c r="T397" s="100"/>
      <c r="U397" s="100"/>
      <c r="V397" s="100"/>
      <c r="W397" s="100"/>
      <c r="X397" s="100"/>
      <c r="Y397" s="100"/>
      <c r="Z397" s="100"/>
    </row>
    <row r="398" spans="1:26" x14ac:dyDescent="0.3">
      <c r="A398" s="99"/>
      <c r="B398" s="100"/>
      <c r="C398" s="101"/>
      <c r="D398" s="100"/>
      <c r="E398" s="100"/>
      <c r="F398" s="100"/>
      <c r="G398" s="100"/>
      <c r="H398" s="100"/>
      <c r="I398" s="99"/>
      <c r="J398" s="100"/>
      <c r="K398" s="100"/>
      <c r="L398" s="100"/>
      <c r="M398" s="100"/>
      <c r="N398" s="100"/>
      <c r="O398" s="100"/>
      <c r="P398" s="104"/>
      <c r="Q398" s="100"/>
      <c r="R398" s="100"/>
      <c r="S398" s="100"/>
      <c r="T398" s="100"/>
      <c r="U398" s="100"/>
      <c r="V398" s="100"/>
      <c r="W398" s="100"/>
      <c r="X398" s="100"/>
      <c r="Y398" s="100"/>
      <c r="Z398" s="100"/>
    </row>
    <row r="399" spans="1:26" x14ac:dyDescent="0.3">
      <c r="A399" s="99"/>
      <c r="B399" s="100"/>
      <c r="C399" s="101"/>
      <c r="D399" s="100"/>
      <c r="E399" s="100"/>
      <c r="F399" s="100"/>
      <c r="G399" s="100"/>
      <c r="H399" s="100"/>
      <c r="I399" s="99"/>
      <c r="J399" s="100"/>
      <c r="K399" s="100"/>
      <c r="L399" s="100"/>
      <c r="M399" s="100"/>
      <c r="N399" s="100"/>
      <c r="O399" s="100"/>
      <c r="P399" s="104"/>
      <c r="Q399" s="100"/>
      <c r="R399" s="100"/>
      <c r="S399" s="100"/>
      <c r="T399" s="100"/>
      <c r="U399" s="100"/>
      <c r="V399" s="100"/>
      <c r="W399" s="100"/>
      <c r="X399" s="100"/>
      <c r="Y399" s="100"/>
      <c r="Z399" s="100"/>
    </row>
    <row r="400" spans="1:26" x14ac:dyDescent="0.3">
      <c r="A400" s="99"/>
      <c r="B400" s="100"/>
      <c r="C400" s="101"/>
      <c r="D400" s="100"/>
      <c r="E400" s="100"/>
      <c r="F400" s="100"/>
      <c r="G400" s="100"/>
      <c r="H400" s="100"/>
      <c r="I400" s="99"/>
      <c r="J400" s="100"/>
      <c r="K400" s="100"/>
      <c r="L400" s="100"/>
      <c r="M400" s="100"/>
      <c r="N400" s="100"/>
      <c r="O400" s="100"/>
      <c r="P400" s="104"/>
      <c r="Q400" s="100"/>
      <c r="R400" s="100"/>
      <c r="S400" s="100"/>
      <c r="T400" s="100"/>
      <c r="U400" s="100"/>
      <c r="V400" s="100"/>
      <c r="W400" s="100"/>
      <c r="X400" s="100"/>
      <c r="Y400" s="100"/>
      <c r="Z400" s="100"/>
    </row>
    <row r="401" spans="1:26" x14ac:dyDescent="0.3">
      <c r="A401" s="99"/>
      <c r="B401" s="100"/>
      <c r="C401" s="101"/>
      <c r="D401" s="100"/>
      <c r="E401" s="100"/>
      <c r="F401" s="100"/>
      <c r="G401" s="100"/>
      <c r="H401" s="100"/>
      <c r="I401" s="99"/>
      <c r="J401" s="100"/>
      <c r="K401" s="100"/>
      <c r="L401" s="100"/>
      <c r="M401" s="100"/>
      <c r="N401" s="100"/>
      <c r="O401" s="100"/>
      <c r="P401" s="104"/>
      <c r="Q401" s="100"/>
      <c r="R401" s="100"/>
      <c r="S401" s="100"/>
      <c r="T401" s="100"/>
      <c r="U401" s="100"/>
      <c r="V401" s="100"/>
      <c r="W401" s="100"/>
      <c r="X401" s="100"/>
      <c r="Y401" s="100"/>
      <c r="Z401" s="100"/>
    </row>
    <row r="402" spans="1:26" x14ac:dyDescent="0.3">
      <c r="A402" s="99"/>
      <c r="B402" s="100"/>
      <c r="C402" s="101"/>
      <c r="D402" s="100"/>
      <c r="E402" s="100"/>
      <c r="F402" s="100"/>
      <c r="G402" s="100"/>
      <c r="H402" s="100"/>
      <c r="I402" s="99"/>
      <c r="J402" s="100"/>
      <c r="K402" s="100"/>
      <c r="L402" s="100"/>
      <c r="M402" s="100"/>
      <c r="N402" s="100"/>
      <c r="O402" s="100"/>
      <c r="P402" s="104"/>
      <c r="Q402" s="100"/>
      <c r="R402" s="100"/>
      <c r="S402" s="100"/>
      <c r="T402" s="100"/>
      <c r="U402" s="100"/>
      <c r="V402" s="100"/>
      <c r="W402" s="100"/>
      <c r="X402" s="100"/>
      <c r="Y402" s="100"/>
      <c r="Z402" s="100"/>
    </row>
    <row r="403" spans="1:26" x14ac:dyDescent="0.3">
      <c r="A403" s="99"/>
      <c r="B403" s="100"/>
      <c r="C403" s="101"/>
      <c r="D403" s="100"/>
      <c r="E403" s="100"/>
      <c r="F403" s="100"/>
      <c r="G403" s="100"/>
      <c r="H403" s="100"/>
      <c r="I403" s="99"/>
      <c r="J403" s="100"/>
      <c r="K403" s="100"/>
      <c r="L403" s="100"/>
      <c r="M403" s="100"/>
      <c r="N403" s="100"/>
      <c r="O403" s="100"/>
      <c r="P403" s="104"/>
      <c r="Q403" s="100"/>
      <c r="R403" s="100"/>
      <c r="S403" s="100"/>
      <c r="T403" s="100"/>
      <c r="U403" s="100"/>
      <c r="V403" s="100"/>
      <c r="W403" s="100"/>
      <c r="X403" s="100"/>
      <c r="Y403" s="100"/>
      <c r="Z403" s="100"/>
    </row>
    <row r="404" spans="1:26" x14ac:dyDescent="0.3">
      <c r="A404" s="99"/>
      <c r="B404" s="100"/>
      <c r="C404" s="101"/>
      <c r="D404" s="100"/>
      <c r="E404" s="100"/>
      <c r="F404" s="100"/>
      <c r="G404" s="100"/>
      <c r="H404" s="100"/>
      <c r="I404" s="99"/>
      <c r="J404" s="100"/>
      <c r="K404" s="100"/>
      <c r="L404" s="100"/>
      <c r="M404" s="100"/>
      <c r="N404" s="100"/>
      <c r="O404" s="100"/>
      <c r="P404" s="104"/>
      <c r="Q404" s="100"/>
      <c r="R404" s="100"/>
      <c r="S404" s="100"/>
      <c r="T404" s="100"/>
      <c r="U404" s="100"/>
      <c r="V404" s="100"/>
      <c r="W404" s="100"/>
      <c r="X404" s="100"/>
      <c r="Y404" s="100"/>
      <c r="Z404" s="100"/>
    </row>
    <row r="405" spans="1:26" x14ac:dyDescent="0.3">
      <c r="A405" s="99"/>
      <c r="B405" s="100"/>
      <c r="C405" s="101"/>
      <c r="D405" s="100"/>
      <c r="E405" s="100"/>
      <c r="F405" s="100"/>
      <c r="G405" s="100"/>
      <c r="H405" s="100"/>
      <c r="I405" s="99"/>
      <c r="J405" s="100"/>
      <c r="K405" s="100"/>
      <c r="L405" s="100"/>
      <c r="M405" s="100"/>
      <c r="N405" s="100"/>
      <c r="O405" s="100"/>
      <c r="P405" s="104"/>
      <c r="Q405" s="100"/>
      <c r="R405" s="100"/>
      <c r="S405" s="100"/>
      <c r="T405" s="100"/>
      <c r="U405" s="100"/>
      <c r="V405" s="100"/>
      <c r="W405" s="100"/>
      <c r="X405" s="100"/>
      <c r="Y405" s="100"/>
      <c r="Z405" s="100"/>
    </row>
    <row r="406" spans="1:26" x14ac:dyDescent="0.3">
      <c r="A406" s="99"/>
      <c r="B406" s="100"/>
      <c r="C406" s="101"/>
      <c r="D406" s="100"/>
      <c r="E406" s="100"/>
      <c r="F406" s="100"/>
      <c r="G406" s="100"/>
      <c r="H406" s="100"/>
      <c r="I406" s="99"/>
      <c r="J406" s="100"/>
      <c r="K406" s="100"/>
      <c r="L406" s="100"/>
      <c r="M406" s="100"/>
      <c r="N406" s="100"/>
      <c r="O406" s="100"/>
      <c r="P406" s="104"/>
      <c r="Q406" s="100"/>
      <c r="R406" s="100"/>
      <c r="S406" s="100"/>
      <c r="T406" s="100"/>
      <c r="U406" s="100"/>
      <c r="V406" s="100"/>
      <c r="W406" s="100"/>
      <c r="X406" s="100"/>
      <c r="Y406" s="100"/>
      <c r="Z406" s="100"/>
    </row>
    <row r="407" spans="1:26" x14ac:dyDescent="0.3">
      <c r="A407" s="99"/>
      <c r="B407" s="100"/>
      <c r="C407" s="101"/>
      <c r="D407" s="100"/>
      <c r="E407" s="100"/>
      <c r="F407" s="100"/>
      <c r="G407" s="100"/>
      <c r="H407" s="100"/>
      <c r="I407" s="99"/>
      <c r="J407" s="100"/>
      <c r="K407" s="100"/>
      <c r="L407" s="100"/>
      <c r="M407" s="100"/>
      <c r="N407" s="100"/>
      <c r="O407" s="100"/>
      <c r="P407" s="104"/>
      <c r="Q407" s="100"/>
      <c r="R407" s="100"/>
      <c r="S407" s="100"/>
      <c r="T407" s="100"/>
      <c r="U407" s="100"/>
      <c r="V407" s="100"/>
      <c r="W407" s="100"/>
      <c r="X407" s="100"/>
      <c r="Y407" s="100"/>
      <c r="Z407" s="100"/>
    </row>
    <row r="408" spans="1:26" x14ac:dyDescent="0.3">
      <c r="A408" s="99"/>
      <c r="B408" s="100"/>
      <c r="C408" s="101"/>
      <c r="D408" s="100"/>
      <c r="E408" s="100"/>
      <c r="F408" s="100"/>
      <c r="G408" s="100"/>
      <c r="H408" s="100"/>
      <c r="I408" s="99"/>
      <c r="J408" s="100"/>
      <c r="K408" s="100"/>
      <c r="L408" s="100"/>
      <c r="M408" s="100"/>
      <c r="N408" s="100"/>
      <c r="O408" s="100"/>
      <c r="P408" s="104"/>
      <c r="Q408" s="100"/>
      <c r="R408" s="100"/>
      <c r="S408" s="100"/>
      <c r="T408" s="100"/>
      <c r="U408" s="100"/>
      <c r="V408" s="100"/>
      <c r="W408" s="100"/>
      <c r="X408" s="100"/>
      <c r="Y408" s="100"/>
      <c r="Z408" s="100"/>
    </row>
    <row r="409" spans="1:26" x14ac:dyDescent="0.3">
      <c r="A409" s="99"/>
      <c r="B409" s="100"/>
      <c r="C409" s="101"/>
      <c r="D409" s="100"/>
      <c r="E409" s="100"/>
      <c r="F409" s="100"/>
      <c r="G409" s="100"/>
      <c r="H409" s="100"/>
      <c r="I409" s="99"/>
      <c r="J409" s="100"/>
      <c r="K409" s="100"/>
      <c r="L409" s="100"/>
      <c r="M409" s="100"/>
      <c r="N409" s="100"/>
      <c r="O409" s="100"/>
      <c r="P409" s="104"/>
      <c r="Q409" s="100"/>
      <c r="R409" s="100"/>
      <c r="S409" s="100"/>
      <c r="T409" s="100"/>
      <c r="U409" s="100"/>
      <c r="V409" s="100"/>
      <c r="W409" s="100"/>
      <c r="X409" s="100"/>
      <c r="Y409" s="100"/>
      <c r="Z409" s="100"/>
    </row>
    <row r="410" spans="1:26" x14ac:dyDescent="0.3">
      <c r="A410" s="99"/>
      <c r="B410" s="100"/>
      <c r="C410" s="101"/>
      <c r="D410" s="100"/>
      <c r="E410" s="100"/>
      <c r="F410" s="100"/>
      <c r="G410" s="100"/>
      <c r="H410" s="100"/>
      <c r="I410" s="99"/>
      <c r="J410" s="100"/>
      <c r="K410" s="100"/>
      <c r="L410" s="100"/>
      <c r="M410" s="100"/>
      <c r="N410" s="100"/>
      <c r="O410" s="100"/>
      <c r="P410" s="104"/>
      <c r="Q410" s="100"/>
      <c r="R410" s="100"/>
      <c r="S410" s="100"/>
      <c r="T410" s="100"/>
      <c r="U410" s="100"/>
      <c r="V410" s="100"/>
      <c r="W410" s="100"/>
      <c r="X410" s="100"/>
      <c r="Y410" s="100"/>
      <c r="Z410" s="100"/>
    </row>
    <row r="411" spans="1:26" x14ac:dyDescent="0.3">
      <c r="A411" s="99"/>
      <c r="B411" s="100"/>
      <c r="C411" s="101"/>
      <c r="D411" s="100"/>
      <c r="E411" s="100"/>
      <c r="F411" s="100"/>
      <c r="G411" s="100"/>
      <c r="H411" s="100"/>
      <c r="I411" s="99"/>
      <c r="J411" s="100"/>
      <c r="K411" s="100"/>
      <c r="L411" s="100"/>
      <c r="M411" s="100"/>
      <c r="N411" s="100"/>
      <c r="O411" s="100"/>
      <c r="P411" s="104"/>
      <c r="Q411" s="100"/>
      <c r="R411" s="100"/>
      <c r="S411" s="100"/>
      <c r="T411" s="100"/>
      <c r="U411" s="100"/>
      <c r="V411" s="100"/>
      <c r="W411" s="100"/>
      <c r="X411" s="100"/>
      <c r="Y411" s="100"/>
      <c r="Z411" s="100"/>
    </row>
    <row r="412" spans="1:26" x14ac:dyDescent="0.3">
      <c r="A412" s="99"/>
      <c r="B412" s="100"/>
      <c r="C412" s="101"/>
      <c r="D412" s="100"/>
      <c r="E412" s="100"/>
      <c r="F412" s="100"/>
      <c r="G412" s="100"/>
      <c r="H412" s="100"/>
      <c r="I412" s="99"/>
      <c r="J412" s="100"/>
      <c r="K412" s="100"/>
      <c r="L412" s="100"/>
      <c r="M412" s="100"/>
      <c r="N412" s="100"/>
      <c r="O412" s="100"/>
      <c r="P412" s="104"/>
      <c r="Q412" s="100"/>
      <c r="R412" s="100"/>
      <c r="S412" s="100"/>
      <c r="T412" s="100"/>
      <c r="U412" s="100"/>
      <c r="V412" s="100"/>
      <c r="W412" s="100"/>
      <c r="X412" s="100"/>
      <c r="Y412" s="100"/>
      <c r="Z412" s="100"/>
    </row>
    <row r="413" spans="1:26" x14ac:dyDescent="0.3">
      <c r="A413" s="99"/>
      <c r="B413" s="100"/>
      <c r="C413" s="101"/>
      <c r="D413" s="100"/>
      <c r="E413" s="100"/>
      <c r="F413" s="100"/>
      <c r="G413" s="100"/>
      <c r="H413" s="100"/>
      <c r="I413" s="99"/>
      <c r="J413" s="100"/>
      <c r="K413" s="100"/>
      <c r="L413" s="100"/>
      <c r="M413" s="100"/>
      <c r="N413" s="100"/>
      <c r="O413" s="100"/>
      <c r="P413" s="104"/>
      <c r="Q413" s="100"/>
      <c r="R413" s="100"/>
      <c r="S413" s="100"/>
      <c r="T413" s="100"/>
      <c r="U413" s="100"/>
      <c r="V413" s="100"/>
      <c r="W413" s="100"/>
      <c r="X413" s="100"/>
      <c r="Y413" s="100"/>
      <c r="Z413" s="100"/>
    </row>
    <row r="414" spans="1:26" x14ac:dyDescent="0.3">
      <c r="A414" s="99"/>
      <c r="B414" s="100"/>
      <c r="C414" s="101"/>
      <c r="D414" s="100"/>
      <c r="E414" s="100"/>
      <c r="F414" s="100"/>
      <c r="G414" s="100"/>
      <c r="H414" s="100"/>
      <c r="I414" s="99"/>
      <c r="J414" s="100"/>
      <c r="K414" s="100"/>
      <c r="L414" s="100"/>
      <c r="M414" s="100"/>
      <c r="N414" s="100"/>
      <c r="O414" s="100"/>
      <c r="P414" s="104"/>
      <c r="Q414" s="100"/>
      <c r="R414" s="100"/>
      <c r="S414" s="100"/>
      <c r="T414" s="100"/>
      <c r="U414" s="100"/>
      <c r="V414" s="100"/>
      <c r="W414" s="100"/>
      <c r="X414" s="100"/>
      <c r="Y414" s="100"/>
      <c r="Z414" s="100"/>
    </row>
    <row r="415" spans="1:26" x14ac:dyDescent="0.3">
      <c r="A415" s="99"/>
      <c r="B415" s="100"/>
      <c r="C415" s="101"/>
      <c r="D415" s="100"/>
      <c r="E415" s="100"/>
      <c r="F415" s="100"/>
      <c r="G415" s="100"/>
      <c r="H415" s="100"/>
      <c r="I415" s="99"/>
      <c r="J415" s="100"/>
      <c r="K415" s="100"/>
      <c r="L415" s="100"/>
      <c r="M415" s="100"/>
      <c r="N415" s="100"/>
      <c r="O415" s="100"/>
      <c r="P415" s="104"/>
      <c r="Q415" s="100"/>
      <c r="R415" s="100"/>
      <c r="S415" s="100"/>
      <c r="T415" s="100"/>
      <c r="U415" s="100"/>
      <c r="V415" s="100"/>
      <c r="W415" s="100"/>
      <c r="X415" s="100"/>
      <c r="Y415" s="100"/>
      <c r="Z415" s="100"/>
    </row>
    <row r="416" spans="1:26" x14ac:dyDescent="0.3">
      <c r="A416" s="99"/>
      <c r="B416" s="100"/>
      <c r="C416" s="101"/>
      <c r="D416" s="100"/>
      <c r="E416" s="100"/>
      <c r="F416" s="100"/>
      <c r="G416" s="100"/>
      <c r="H416" s="100"/>
      <c r="I416" s="99"/>
      <c r="J416" s="100"/>
      <c r="K416" s="100"/>
      <c r="L416" s="100"/>
      <c r="M416" s="100"/>
      <c r="N416" s="100"/>
      <c r="O416" s="100"/>
      <c r="P416" s="104"/>
      <c r="Q416" s="100"/>
      <c r="R416" s="100"/>
      <c r="S416" s="100"/>
      <c r="T416" s="100"/>
      <c r="U416" s="100"/>
      <c r="V416" s="100"/>
      <c r="W416" s="100"/>
      <c r="X416" s="100"/>
      <c r="Y416" s="100"/>
      <c r="Z416" s="100"/>
    </row>
    <row r="417" spans="1:26" x14ac:dyDescent="0.3">
      <c r="A417" s="99"/>
      <c r="B417" s="100"/>
      <c r="C417" s="101"/>
      <c r="D417" s="100"/>
      <c r="E417" s="100"/>
      <c r="F417" s="100"/>
      <c r="G417" s="100"/>
      <c r="H417" s="100"/>
      <c r="I417" s="99"/>
      <c r="J417" s="100"/>
      <c r="K417" s="100"/>
      <c r="L417" s="100"/>
      <c r="M417" s="100"/>
      <c r="N417" s="100"/>
      <c r="O417" s="100"/>
      <c r="P417" s="104"/>
      <c r="Q417" s="100"/>
      <c r="R417" s="100"/>
      <c r="S417" s="100"/>
      <c r="T417" s="100"/>
      <c r="U417" s="100"/>
      <c r="V417" s="100"/>
      <c r="W417" s="100"/>
      <c r="X417" s="100"/>
      <c r="Y417" s="100"/>
      <c r="Z417" s="100"/>
    </row>
    <row r="418" spans="1:26" x14ac:dyDescent="0.3">
      <c r="A418" s="99"/>
      <c r="B418" s="100"/>
      <c r="C418" s="101"/>
      <c r="D418" s="100"/>
      <c r="E418" s="100"/>
      <c r="F418" s="100"/>
      <c r="G418" s="100"/>
      <c r="H418" s="100"/>
      <c r="I418" s="99"/>
      <c r="J418" s="100"/>
      <c r="K418" s="100"/>
      <c r="L418" s="100"/>
      <c r="M418" s="100"/>
      <c r="N418" s="100"/>
      <c r="O418" s="100"/>
      <c r="P418" s="104"/>
      <c r="Q418" s="100"/>
      <c r="R418" s="100"/>
      <c r="S418" s="100"/>
      <c r="T418" s="100"/>
      <c r="U418" s="100"/>
      <c r="V418" s="100"/>
      <c r="W418" s="100"/>
      <c r="X418" s="100"/>
      <c r="Y418" s="100"/>
      <c r="Z418" s="100"/>
    </row>
    <row r="419" spans="1:26" x14ac:dyDescent="0.3">
      <c r="A419" s="99"/>
      <c r="B419" s="100"/>
      <c r="C419" s="101"/>
      <c r="D419" s="100"/>
      <c r="E419" s="100"/>
      <c r="F419" s="100"/>
      <c r="G419" s="100"/>
      <c r="H419" s="100"/>
      <c r="I419" s="99"/>
      <c r="J419" s="100"/>
      <c r="K419" s="100"/>
      <c r="L419" s="100"/>
      <c r="M419" s="100"/>
      <c r="N419" s="100"/>
      <c r="O419" s="100"/>
      <c r="P419" s="104"/>
      <c r="Q419" s="100"/>
      <c r="R419" s="100"/>
      <c r="S419" s="100"/>
      <c r="T419" s="100"/>
      <c r="U419" s="100"/>
      <c r="V419" s="100"/>
      <c r="W419" s="100"/>
      <c r="X419" s="100"/>
      <c r="Y419" s="100"/>
      <c r="Z419" s="100"/>
    </row>
    <row r="420" spans="1:26" x14ac:dyDescent="0.3">
      <c r="A420" s="99"/>
      <c r="B420" s="100"/>
      <c r="C420" s="101"/>
      <c r="D420" s="100"/>
      <c r="E420" s="100"/>
      <c r="F420" s="100"/>
      <c r="G420" s="100"/>
      <c r="H420" s="100"/>
      <c r="I420" s="99"/>
      <c r="J420" s="100"/>
      <c r="K420" s="100"/>
      <c r="L420" s="100"/>
      <c r="M420" s="100"/>
      <c r="N420" s="100"/>
      <c r="O420" s="100"/>
      <c r="P420" s="104"/>
      <c r="Q420" s="100"/>
      <c r="R420" s="100"/>
      <c r="S420" s="100"/>
      <c r="T420" s="100"/>
      <c r="U420" s="100"/>
      <c r="V420" s="100"/>
      <c r="W420" s="100"/>
      <c r="X420" s="100"/>
      <c r="Y420" s="100"/>
      <c r="Z420" s="100"/>
    </row>
    <row r="421" spans="1:26" x14ac:dyDescent="0.3">
      <c r="A421" s="99"/>
      <c r="B421" s="100"/>
      <c r="C421" s="101"/>
      <c r="D421" s="100"/>
      <c r="E421" s="100"/>
      <c r="F421" s="100"/>
      <c r="G421" s="100"/>
      <c r="H421" s="100"/>
      <c r="I421" s="99"/>
      <c r="J421" s="100"/>
      <c r="K421" s="100"/>
      <c r="L421" s="100"/>
      <c r="M421" s="100"/>
      <c r="N421" s="100"/>
      <c r="O421" s="100"/>
      <c r="P421" s="104"/>
      <c r="Q421" s="100"/>
      <c r="R421" s="100"/>
      <c r="S421" s="100"/>
      <c r="T421" s="100"/>
      <c r="U421" s="100"/>
      <c r="V421" s="100"/>
      <c r="W421" s="100"/>
      <c r="X421" s="100"/>
      <c r="Y421" s="100"/>
      <c r="Z421" s="100"/>
    </row>
    <row r="422" spans="1:26" x14ac:dyDescent="0.3">
      <c r="A422" s="99"/>
      <c r="B422" s="100"/>
      <c r="C422" s="101"/>
      <c r="D422" s="100"/>
      <c r="E422" s="100"/>
      <c r="F422" s="100"/>
      <c r="G422" s="100"/>
      <c r="H422" s="100"/>
      <c r="I422" s="99"/>
      <c r="J422" s="100"/>
      <c r="K422" s="100"/>
      <c r="L422" s="100"/>
      <c r="M422" s="100"/>
      <c r="N422" s="100"/>
      <c r="O422" s="100"/>
      <c r="P422" s="104"/>
      <c r="Q422" s="100"/>
      <c r="R422" s="100"/>
      <c r="S422" s="100"/>
      <c r="T422" s="100"/>
      <c r="U422" s="100"/>
      <c r="V422" s="100"/>
      <c r="W422" s="100"/>
      <c r="X422" s="100"/>
      <c r="Y422" s="100"/>
      <c r="Z422" s="100"/>
    </row>
    <row r="423" spans="1:26" x14ac:dyDescent="0.3">
      <c r="A423" s="99"/>
      <c r="B423" s="100"/>
      <c r="C423" s="101"/>
      <c r="D423" s="100"/>
      <c r="E423" s="100"/>
      <c r="F423" s="100"/>
      <c r="G423" s="100"/>
      <c r="H423" s="100"/>
      <c r="I423" s="99"/>
      <c r="J423" s="100"/>
      <c r="K423" s="100"/>
      <c r="L423" s="100"/>
      <c r="M423" s="100"/>
      <c r="N423" s="100"/>
      <c r="O423" s="100"/>
      <c r="P423" s="104"/>
      <c r="Q423" s="100"/>
      <c r="R423" s="100"/>
      <c r="S423" s="100"/>
      <c r="T423" s="100"/>
      <c r="U423" s="100"/>
      <c r="V423" s="100"/>
      <c r="W423" s="100"/>
      <c r="X423" s="100"/>
      <c r="Y423" s="100"/>
      <c r="Z423" s="100"/>
    </row>
    <row r="424" spans="1:26" x14ac:dyDescent="0.3">
      <c r="A424" s="99"/>
      <c r="B424" s="100"/>
      <c r="C424" s="101"/>
      <c r="D424" s="100"/>
      <c r="E424" s="100"/>
      <c r="F424" s="100"/>
      <c r="G424" s="100"/>
      <c r="H424" s="100"/>
      <c r="I424" s="99"/>
      <c r="J424" s="100"/>
      <c r="K424" s="100"/>
      <c r="L424" s="100"/>
      <c r="M424" s="100"/>
      <c r="N424" s="100"/>
      <c r="O424" s="100"/>
      <c r="P424" s="104"/>
      <c r="Q424" s="100"/>
      <c r="R424" s="100"/>
      <c r="S424" s="100"/>
      <c r="T424" s="100"/>
      <c r="U424" s="100"/>
      <c r="V424" s="100"/>
      <c r="W424" s="100"/>
      <c r="X424" s="100"/>
      <c r="Y424" s="100"/>
      <c r="Z424" s="100"/>
    </row>
    <row r="425" spans="1:26" x14ac:dyDescent="0.3">
      <c r="A425" s="99"/>
      <c r="B425" s="100"/>
      <c r="C425" s="101"/>
      <c r="D425" s="100"/>
      <c r="E425" s="100"/>
      <c r="F425" s="100"/>
      <c r="G425" s="100"/>
      <c r="H425" s="100"/>
      <c r="I425" s="99"/>
      <c r="J425" s="100"/>
      <c r="K425" s="100"/>
      <c r="L425" s="100"/>
      <c r="M425" s="100"/>
      <c r="N425" s="100"/>
      <c r="O425" s="100"/>
      <c r="P425" s="104"/>
      <c r="Q425" s="100"/>
      <c r="R425" s="100"/>
      <c r="S425" s="100"/>
      <c r="T425" s="100"/>
      <c r="U425" s="100"/>
      <c r="V425" s="100"/>
      <c r="W425" s="100"/>
      <c r="X425" s="100"/>
      <c r="Y425" s="100"/>
      <c r="Z425" s="100"/>
    </row>
    <row r="426" spans="1:26" x14ac:dyDescent="0.3">
      <c r="A426" s="99"/>
      <c r="B426" s="100"/>
      <c r="C426" s="101"/>
      <c r="D426" s="100"/>
      <c r="E426" s="100"/>
      <c r="F426" s="100"/>
      <c r="G426" s="100"/>
      <c r="H426" s="100"/>
      <c r="I426" s="99"/>
      <c r="J426" s="100"/>
      <c r="K426" s="100"/>
      <c r="L426" s="100"/>
      <c r="M426" s="100"/>
      <c r="N426" s="100"/>
      <c r="O426" s="100"/>
      <c r="P426" s="104"/>
      <c r="Q426" s="100"/>
      <c r="R426" s="100"/>
      <c r="S426" s="100"/>
      <c r="T426" s="100"/>
      <c r="U426" s="100"/>
      <c r="V426" s="100"/>
      <c r="W426" s="100"/>
      <c r="X426" s="100"/>
      <c r="Y426" s="100"/>
      <c r="Z426" s="100"/>
    </row>
    <row r="427" spans="1:26" x14ac:dyDescent="0.3">
      <c r="A427" s="99"/>
      <c r="B427" s="100"/>
      <c r="C427" s="101"/>
      <c r="D427" s="100"/>
      <c r="E427" s="100"/>
      <c r="F427" s="100"/>
      <c r="G427" s="100"/>
      <c r="H427" s="100"/>
      <c r="I427" s="99"/>
      <c r="J427" s="100"/>
      <c r="K427" s="100"/>
      <c r="L427" s="100"/>
      <c r="M427" s="100"/>
      <c r="N427" s="100"/>
      <c r="O427" s="100"/>
      <c r="P427" s="104"/>
      <c r="Q427" s="100"/>
      <c r="R427" s="100"/>
      <c r="S427" s="100"/>
      <c r="T427" s="100"/>
      <c r="U427" s="100"/>
      <c r="V427" s="100"/>
      <c r="W427" s="100"/>
      <c r="X427" s="100"/>
      <c r="Y427" s="100"/>
      <c r="Z427" s="100"/>
    </row>
    <row r="428" spans="1:26" x14ac:dyDescent="0.3">
      <c r="A428" s="99"/>
      <c r="B428" s="100"/>
      <c r="C428" s="101"/>
      <c r="D428" s="100"/>
      <c r="E428" s="100"/>
      <c r="F428" s="100"/>
      <c r="G428" s="100"/>
      <c r="H428" s="100"/>
      <c r="I428" s="99"/>
      <c r="J428" s="100"/>
      <c r="K428" s="100"/>
      <c r="L428" s="100"/>
      <c r="M428" s="100"/>
      <c r="N428" s="100"/>
      <c r="O428" s="100"/>
      <c r="P428" s="104"/>
      <c r="Q428" s="100"/>
      <c r="R428" s="100"/>
      <c r="S428" s="100"/>
      <c r="T428" s="100"/>
      <c r="U428" s="100"/>
      <c r="V428" s="100"/>
      <c r="W428" s="100"/>
      <c r="X428" s="100"/>
      <c r="Y428" s="100"/>
      <c r="Z428" s="100"/>
    </row>
    <row r="429" spans="1:26" x14ac:dyDescent="0.3">
      <c r="A429" s="99"/>
      <c r="B429" s="100"/>
      <c r="C429" s="101"/>
      <c r="D429" s="100"/>
      <c r="E429" s="100"/>
      <c r="F429" s="100"/>
      <c r="G429" s="100"/>
      <c r="H429" s="100"/>
      <c r="I429" s="99"/>
      <c r="J429" s="100"/>
      <c r="K429" s="100"/>
      <c r="L429" s="100"/>
      <c r="M429" s="100"/>
      <c r="N429" s="100"/>
      <c r="O429" s="100"/>
      <c r="P429" s="104"/>
      <c r="Q429" s="100"/>
      <c r="R429" s="100"/>
      <c r="S429" s="100"/>
      <c r="T429" s="100"/>
      <c r="U429" s="100"/>
      <c r="V429" s="100"/>
      <c r="W429" s="100"/>
      <c r="X429" s="100"/>
      <c r="Y429" s="100"/>
      <c r="Z429" s="100"/>
    </row>
    <row r="430" spans="1:26" x14ac:dyDescent="0.3">
      <c r="A430" s="99"/>
      <c r="B430" s="100"/>
      <c r="C430" s="101"/>
      <c r="D430" s="100"/>
      <c r="E430" s="100"/>
      <c r="F430" s="100"/>
      <c r="G430" s="100"/>
      <c r="H430" s="100"/>
      <c r="I430" s="99"/>
      <c r="J430" s="100"/>
      <c r="K430" s="100"/>
      <c r="L430" s="100"/>
      <c r="M430" s="100"/>
      <c r="N430" s="100"/>
      <c r="O430" s="100"/>
      <c r="P430" s="104"/>
      <c r="Q430" s="100"/>
      <c r="R430" s="100"/>
      <c r="S430" s="100"/>
      <c r="T430" s="100"/>
      <c r="U430" s="100"/>
      <c r="V430" s="100"/>
      <c r="W430" s="100"/>
      <c r="X430" s="100"/>
      <c r="Y430" s="100"/>
      <c r="Z430" s="100"/>
    </row>
    <row r="431" spans="1:26" x14ac:dyDescent="0.3">
      <c r="A431" s="99"/>
      <c r="B431" s="100"/>
      <c r="C431" s="101"/>
      <c r="D431" s="100"/>
      <c r="E431" s="100"/>
      <c r="F431" s="100"/>
      <c r="G431" s="100"/>
      <c r="H431" s="100"/>
      <c r="I431" s="99"/>
      <c r="J431" s="100"/>
      <c r="K431" s="100"/>
      <c r="L431" s="100"/>
      <c r="M431" s="100"/>
      <c r="N431" s="100"/>
      <c r="O431" s="100"/>
      <c r="P431" s="104"/>
      <c r="Q431" s="100"/>
      <c r="R431" s="100"/>
      <c r="S431" s="100"/>
      <c r="T431" s="100"/>
      <c r="U431" s="100"/>
      <c r="V431" s="100"/>
      <c r="W431" s="100"/>
      <c r="X431" s="100"/>
      <c r="Y431" s="100"/>
      <c r="Z431" s="100"/>
    </row>
    <row r="432" spans="1:26" x14ac:dyDescent="0.3">
      <c r="A432" s="99"/>
      <c r="B432" s="100"/>
      <c r="C432" s="101"/>
      <c r="D432" s="100"/>
      <c r="E432" s="100"/>
      <c r="F432" s="100"/>
      <c r="G432" s="100"/>
      <c r="H432" s="100"/>
      <c r="I432" s="99"/>
      <c r="J432" s="100"/>
      <c r="K432" s="100"/>
      <c r="L432" s="100"/>
      <c r="M432" s="100"/>
      <c r="N432" s="100"/>
      <c r="O432" s="100"/>
      <c r="P432" s="104"/>
      <c r="Q432" s="100"/>
      <c r="R432" s="100"/>
      <c r="S432" s="100"/>
      <c r="T432" s="100"/>
      <c r="U432" s="100"/>
      <c r="V432" s="100"/>
      <c r="W432" s="100"/>
      <c r="X432" s="100"/>
      <c r="Y432" s="100"/>
      <c r="Z432" s="100"/>
    </row>
    <row r="433" spans="1:26" x14ac:dyDescent="0.3">
      <c r="A433" s="99"/>
      <c r="B433" s="100"/>
      <c r="C433" s="101"/>
      <c r="D433" s="100"/>
      <c r="E433" s="100"/>
      <c r="F433" s="100"/>
      <c r="G433" s="100"/>
      <c r="H433" s="100"/>
      <c r="I433" s="99"/>
      <c r="J433" s="100"/>
      <c r="K433" s="100"/>
      <c r="L433" s="100"/>
      <c r="M433" s="100"/>
      <c r="N433" s="100"/>
      <c r="O433" s="100"/>
      <c r="P433" s="104"/>
      <c r="Q433" s="100"/>
      <c r="R433" s="100"/>
      <c r="S433" s="100"/>
      <c r="T433" s="100"/>
      <c r="U433" s="100"/>
      <c r="V433" s="100"/>
      <c r="W433" s="100"/>
      <c r="X433" s="100"/>
      <c r="Y433" s="100"/>
      <c r="Z433" s="100"/>
    </row>
    <row r="434" spans="1:26" x14ac:dyDescent="0.3">
      <c r="A434" s="99"/>
      <c r="B434" s="100"/>
      <c r="C434" s="101"/>
      <c r="D434" s="100"/>
      <c r="E434" s="100"/>
      <c r="F434" s="100"/>
      <c r="G434" s="100"/>
      <c r="H434" s="100"/>
      <c r="I434" s="99"/>
      <c r="J434" s="100"/>
      <c r="K434" s="100"/>
      <c r="L434" s="100"/>
      <c r="M434" s="100"/>
      <c r="N434" s="100"/>
      <c r="O434" s="100"/>
      <c r="P434" s="104"/>
      <c r="Q434" s="100"/>
      <c r="R434" s="100"/>
      <c r="S434" s="100"/>
      <c r="T434" s="100"/>
      <c r="U434" s="100"/>
      <c r="V434" s="100"/>
      <c r="W434" s="100"/>
      <c r="X434" s="100"/>
      <c r="Y434" s="100"/>
      <c r="Z434" s="100"/>
    </row>
    <row r="435" spans="1:26" x14ac:dyDescent="0.3">
      <c r="A435" s="99"/>
      <c r="B435" s="100"/>
      <c r="C435" s="101"/>
      <c r="D435" s="100"/>
      <c r="E435" s="100"/>
      <c r="F435" s="100"/>
      <c r="G435" s="100"/>
      <c r="H435" s="100"/>
      <c r="I435" s="99"/>
      <c r="J435" s="100"/>
      <c r="K435" s="100"/>
      <c r="L435" s="100"/>
      <c r="M435" s="100"/>
      <c r="N435" s="100"/>
      <c r="O435" s="100"/>
      <c r="P435" s="104"/>
      <c r="Q435" s="100"/>
      <c r="R435" s="100"/>
      <c r="S435" s="100"/>
      <c r="T435" s="100"/>
      <c r="U435" s="100"/>
      <c r="V435" s="100"/>
      <c r="W435" s="100"/>
      <c r="X435" s="100"/>
      <c r="Y435" s="100"/>
      <c r="Z435" s="100"/>
    </row>
    <row r="436" spans="1:26" x14ac:dyDescent="0.3">
      <c r="A436" s="99"/>
      <c r="B436" s="100"/>
      <c r="C436" s="101"/>
      <c r="D436" s="100"/>
      <c r="E436" s="100"/>
      <c r="F436" s="100"/>
      <c r="G436" s="100"/>
      <c r="H436" s="100"/>
      <c r="I436" s="99"/>
      <c r="J436" s="100"/>
      <c r="K436" s="100"/>
      <c r="L436" s="100"/>
      <c r="M436" s="100"/>
      <c r="N436" s="100"/>
      <c r="O436" s="100"/>
      <c r="P436" s="104"/>
      <c r="Q436" s="100"/>
      <c r="R436" s="100"/>
      <c r="S436" s="100"/>
      <c r="T436" s="100"/>
      <c r="U436" s="100"/>
      <c r="V436" s="100"/>
      <c r="W436" s="100"/>
      <c r="X436" s="100"/>
      <c r="Y436" s="100"/>
      <c r="Z436" s="100"/>
    </row>
    <row r="437" spans="1:26" x14ac:dyDescent="0.3">
      <c r="A437" s="99"/>
      <c r="B437" s="100"/>
      <c r="C437" s="101"/>
      <c r="D437" s="100"/>
      <c r="E437" s="100"/>
      <c r="F437" s="100"/>
      <c r="G437" s="100"/>
      <c r="H437" s="100"/>
      <c r="I437" s="99"/>
      <c r="J437" s="100"/>
      <c r="K437" s="100"/>
      <c r="L437" s="100"/>
      <c r="M437" s="100"/>
      <c r="N437" s="100"/>
      <c r="O437" s="100"/>
      <c r="P437" s="104"/>
      <c r="Q437" s="100"/>
      <c r="R437" s="100"/>
      <c r="S437" s="100"/>
      <c r="T437" s="100"/>
      <c r="U437" s="100"/>
      <c r="V437" s="100"/>
      <c r="W437" s="100"/>
      <c r="X437" s="100"/>
      <c r="Y437" s="100"/>
      <c r="Z437" s="100"/>
    </row>
    <row r="438" spans="1:26" x14ac:dyDescent="0.3">
      <c r="A438" s="99"/>
      <c r="B438" s="100"/>
      <c r="C438" s="101"/>
      <c r="D438" s="100"/>
      <c r="E438" s="100"/>
      <c r="F438" s="100"/>
      <c r="G438" s="100"/>
      <c r="H438" s="100"/>
      <c r="I438" s="99"/>
      <c r="J438" s="100"/>
      <c r="K438" s="100"/>
      <c r="L438" s="100"/>
      <c r="M438" s="100"/>
      <c r="N438" s="100"/>
      <c r="O438" s="100"/>
      <c r="P438" s="104"/>
      <c r="Q438" s="100"/>
      <c r="R438" s="100"/>
      <c r="S438" s="100"/>
      <c r="T438" s="100"/>
      <c r="U438" s="100"/>
      <c r="V438" s="100"/>
      <c r="W438" s="100"/>
      <c r="X438" s="100"/>
      <c r="Y438" s="100"/>
      <c r="Z438" s="100"/>
    </row>
    <row r="439" spans="1:26" x14ac:dyDescent="0.3">
      <c r="A439" s="99"/>
      <c r="B439" s="100"/>
      <c r="C439" s="101"/>
      <c r="D439" s="100"/>
      <c r="E439" s="100"/>
      <c r="F439" s="100"/>
      <c r="G439" s="100"/>
      <c r="H439" s="100"/>
      <c r="I439" s="99"/>
      <c r="J439" s="100"/>
      <c r="K439" s="100"/>
      <c r="L439" s="100"/>
      <c r="M439" s="100"/>
      <c r="N439" s="100"/>
      <c r="O439" s="100"/>
      <c r="P439" s="104"/>
      <c r="Q439" s="100"/>
      <c r="R439" s="100"/>
      <c r="S439" s="100"/>
      <c r="T439" s="100"/>
      <c r="U439" s="100"/>
      <c r="V439" s="100"/>
      <c r="W439" s="100"/>
      <c r="X439" s="100"/>
      <c r="Y439" s="100"/>
      <c r="Z439" s="100"/>
    </row>
    <row r="440" spans="1:26" x14ac:dyDescent="0.3">
      <c r="A440" s="99"/>
      <c r="B440" s="100"/>
      <c r="C440" s="101"/>
      <c r="D440" s="100"/>
      <c r="E440" s="100"/>
      <c r="F440" s="100"/>
      <c r="G440" s="100"/>
      <c r="H440" s="100"/>
      <c r="I440" s="99"/>
      <c r="J440" s="100"/>
      <c r="K440" s="100"/>
      <c r="L440" s="100"/>
      <c r="M440" s="100"/>
      <c r="N440" s="100"/>
      <c r="O440" s="100"/>
      <c r="P440" s="104"/>
      <c r="Q440" s="100"/>
      <c r="R440" s="100"/>
      <c r="S440" s="100"/>
      <c r="T440" s="100"/>
      <c r="U440" s="100"/>
      <c r="V440" s="100"/>
      <c r="W440" s="100"/>
      <c r="X440" s="100"/>
      <c r="Y440" s="100"/>
      <c r="Z440" s="100"/>
    </row>
    <row r="441" spans="1:26" x14ac:dyDescent="0.3">
      <c r="A441" s="99"/>
      <c r="B441" s="100"/>
      <c r="C441" s="101"/>
      <c r="D441" s="100"/>
      <c r="E441" s="100"/>
      <c r="F441" s="100"/>
      <c r="G441" s="100"/>
      <c r="H441" s="100"/>
      <c r="I441" s="99"/>
      <c r="J441" s="100"/>
      <c r="K441" s="100"/>
      <c r="L441" s="100"/>
      <c r="M441" s="100"/>
      <c r="N441" s="100"/>
      <c r="O441" s="100"/>
      <c r="P441" s="104"/>
      <c r="Q441" s="100"/>
      <c r="R441" s="100"/>
      <c r="S441" s="100"/>
      <c r="T441" s="100"/>
      <c r="U441" s="100"/>
      <c r="V441" s="100"/>
      <c r="W441" s="100"/>
      <c r="X441" s="100"/>
      <c r="Y441" s="100"/>
      <c r="Z441" s="100"/>
    </row>
    <row r="442" spans="1:26" x14ac:dyDescent="0.3">
      <c r="A442" s="99"/>
      <c r="B442" s="100"/>
      <c r="C442" s="101"/>
      <c r="D442" s="100"/>
      <c r="E442" s="100"/>
      <c r="F442" s="100"/>
      <c r="G442" s="100"/>
      <c r="H442" s="100"/>
      <c r="I442" s="99"/>
      <c r="J442" s="100"/>
      <c r="K442" s="100"/>
      <c r="L442" s="100"/>
      <c r="M442" s="100"/>
      <c r="N442" s="100"/>
      <c r="O442" s="100"/>
      <c r="P442" s="104"/>
      <c r="Q442" s="100"/>
      <c r="R442" s="100"/>
      <c r="S442" s="100"/>
      <c r="T442" s="100"/>
      <c r="U442" s="100"/>
      <c r="V442" s="100"/>
      <c r="W442" s="100"/>
      <c r="X442" s="100"/>
      <c r="Y442" s="100"/>
      <c r="Z442" s="100"/>
    </row>
    <row r="443" spans="1:26" x14ac:dyDescent="0.3">
      <c r="A443" s="99"/>
      <c r="B443" s="100"/>
      <c r="C443" s="101"/>
      <c r="D443" s="100"/>
      <c r="E443" s="100"/>
      <c r="F443" s="100"/>
      <c r="G443" s="100"/>
      <c r="H443" s="100"/>
      <c r="I443" s="99"/>
      <c r="J443" s="100"/>
      <c r="K443" s="100"/>
      <c r="L443" s="100"/>
      <c r="M443" s="100"/>
      <c r="N443" s="100"/>
      <c r="O443" s="100"/>
      <c r="P443" s="104"/>
      <c r="Q443" s="100"/>
      <c r="R443" s="100"/>
      <c r="S443" s="100"/>
      <c r="T443" s="100"/>
      <c r="U443" s="100"/>
      <c r="V443" s="100"/>
      <c r="W443" s="100"/>
      <c r="X443" s="100"/>
      <c r="Y443" s="100"/>
      <c r="Z443" s="100"/>
    </row>
    <row r="444" spans="1:26" x14ac:dyDescent="0.3">
      <c r="A444" s="99"/>
      <c r="B444" s="100"/>
      <c r="C444" s="101"/>
      <c r="D444" s="100"/>
      <c r="E444" s="100"/>
      <c r="F444" s="100"/>
      <c r="G444" s="100"/>
      <c r="H444" s="100"/>
      <c r="I444" s="99"/>
      <c r="J444" s="100"/>
      <c r="K444" s="100"/>
      <c r="L444" s="100"/>
      <c r="M444" s="100"/>
      <c r="N444" s="100"/>
      <c r="O444" s="100"/>
      <c r="P444" s="104"/>
      <c r="Q444" s="100"/>
      <c r="R444" s="100"/>
      <c r="S444" s="100"/>
      <c r="T444" s="100"/>
      <c r="U444" s="100"/>
      <c r="V444" s="100"/>
      <c r="W444" s="100"/>
      <c r="X444" s="100"/>
      <c r="Y444" s="100"/>
      <c r="Z444" s="100"/>
    </row>
    <row r="445" spans="1:26" x14ac:dyDescent="0.3">
      <c r="A445" s="99"/>
      <c r="B445" s="100"/>
      <c r="C445" s="101"/>
      <c r="D445" s="100"/>
      <c r="E445" s="100"/>
      <c r="F445" s="100"/>
      <c r="G445" s="100"/>
      <c r="H445" s="100"/>
      <c r="I445" s="99"/>
      <c r="J445" s="100"/>
      <c r="K445" s="100"/>
      <c r="L445" s="100"/>
      <c r="M445" s="100"/>
      <c r="N445" s="100"/>
      <c r="O445" s="100"/>
      <c r="P445" s="104"/>
      <c r="Q445" s="100"/>
      <c r="R445" s="100"/>
      <c r="S445" s="100"/>
      <c r="T445" s="100"/>
      <c r="U445" s="100"/>
      <c r="V445" s="100"/>
      <c r="W445" s="100"/>
      <c r="X445" s="100"/>
      <c r="Y445" s="100"/>
      <c r="Z445" s="100"/>
    </row>
    <row r="446" spans="1:26" x14ac:dyDescent="0.3">
      <c r="A446" s="99"/>
      <c r="B446" s="100"/>
      <c r="C446" s="101"/>
      <c r="D446" s="100"/>
      <c r="E446" s="100"/>
      <c r="F446" s="100"/>
      <c r="G446" s="100"/>
      <c r="H446" s="100"/>
      <c r="I446" s="99"/>
      <c r="J446" s="100"/>
      <c r="K446" s="100"/>
      <c r="L446" s="100"/>
      <c r="M446" s="100"/>
      <c r="N446" s="100"/>
      <c r="O446" s="100"/>
      <c r="P446" s="104"/>
      <c r="Q446" s="100"/>
      <c r="R446" s="100"/>
      <c r="S446" s="100"/>
      <c r="T446" s="100"/>
      <c r="U446" s="100"/>
      <c r="V446" s="100"/>
      <c r="W446" s="100"/>
      <c r="X446" s="100"/>
      <c r="Y446" s="100"/>
      <c r="Z446" s="100"/>
    </row>
    <row r="447" spans="1:26" x14ac:dyDescent="0.3">
      <c r="A447" s="99"/>
      <c r="B447" s="100"/>
      <c r="C447" s="101"/>
      <c r="D447" s="100"/>
      <c r="E447" s="100"/>
      <c r="F447" s="100"/>
      <c r="G447" s="100"/>
      <c r="H447" s="100"/>
      <c r="I447" s="99"/>
      <c r="J447" s="100"/>
      <c r="K447" s="100"/>
      <c r="L447" s="100"/>
      <c r="M447" s="100"/>
      <c r="N447" s="100"/>
      <c r="O447" s="100"/>
      <c r="P447" s="104"/>
      <c r="Q447" s="100"/>
      <c r="R447" s="100"/>
      <c r="S447" s="100"/>
      <c r="T447" s="100"/>
      <c r="U447" s="100"/>
      <c r="V447" s="100"/>
      <c r="W447" s="100"/>
      <c r="X447" s="100"/>
      <c r="Y447" s="100"/>
      <c r="Z447" s="100"/>
    </row>
    <row r="448" spans="1:26" x14ac:dyDescent="0.3">
      <c r="A448" s="99"/>
      <c r="B448" s="100"/>
      <c r="C448" s="101"/>
      <c r="D448" s="100"/>
      <c r="E448" s="100"/>
      <c r="F448" s="100"/>
      <c r="G448" s="100"/>
      <c r="H448" s="100"/>
      <c r="I448" s="99"/>
      <c r="J448" s="100"/>
      <c r="K448" s="100"/>
      <c r="L448" s="100"/>
      <c r="M448" s="100"/>
      <c r="N448" s="100"/>
      <c r="O448" s="100"/>
      <c r="P448" s="104"/>
      <c r="Q448" s="100"/>
      <c r="R448" s="100"/>
      <c r="S448" s="100"/>
      <c r="T448" s="100"/>
      <c r="U448" s="100"/>
      <c r="V448" s="100"/>
      <c r="W448" s="100"/>
      <c r="X448" s="100"/>
      <c r="Y448" s="100"/>
      <c r="Z448" s="100"/>
    </row>
    <row r="449" spans="1:26" x14ac:dyDescent="0.3">
      <c r="A449" s="99"/>
      <c r="B449" s="100"/>
      <c r="C449" s="101"/>
      <c r="D449" s="100"/>
      <c r="E449" s="100"/>
      <c r="F449" s="100"/>
      <c r="G449" s="100"/>
      <c r="H449" s="100"/>
      <c r="I449" s="99"/>
      <c r="J449" s="100"/>
      <c r="K449" s="100"/>
      <c r="L449" s="100"/>
      <c r="M449" s="100"/>
      <c r="N449" s="100"/>
      <c r="O449" s="100"/>
      <c r="P449" s="104"/>
      <c r="Q449" s="100"/>
      <c r="R449" s="100"/>
      <c r="S449" s="100"/>
      <c r="T449" s="100"/>
      <c r="U449" s="100"/>
      <c r="V449" s="100"/>
      <c r="W449" s="100"/>
      <c r="X449" s="100"/>
      <c r="Y449" s="100"/>
      <c r="Z449" s="100"/>
    </row>
    <row r="450" spans="1:26" x14ac:dyDescent="0.3">
      <c r="A450" s="99"/>
      <c r="B450" s="100"/>
      <c r="C450" s="101"/>
      <c r="D450" s="100"/>
      <c r="E450" s="100"/>
      <c r="F450" s="100"/>
      <c r="G450" s="100"/>
      <c r="H450" s="100"/>
      <c r="I450" s="99"/>
      <c r="J450" s="100"/>
      <c r="K450" s="100"/>
      <c r="L450" s="100"/>
      <c r="M450" s="100"/>
      <c r="N450" s="100"/>
      <c r="O450" s="100"/>
      <c r="P450" s="104"/>
      <c r="Q450" s="100"/>
      <c r="R450" s="100"/>
      <c r="S450" s="100"/>
      <c r="T450" s="100"/>
      <c r="U450" s="100"/>
      <c r="V450" s="100"/>
      <c r="W450" s="100"/>
      <c r="X450" s="100"/>
      <c r="Y450" s="100"/>
      <c r="Z450" s="100"/>
    </row>
    <row r="451" spans="1:26" x14ac:dyDescent="0.3">
      <c r="A451" s="99"/>
      <c r="B451" s="100"/>
      <c r="C451" s="101"/>
      <c r="D451" s="100"/>
      <c r="E451" s="100"/>
      <c r="F451" s="100"/>
      <c r="G451" s="100"/>
      <c r="H451" s="100"/>
      <c r="I451" s="99"/>
      <c r="J451" s="100"/>
      <c r="K451" s="100"/>
      <c r="L451" s="100"/>
      <c r="M451" s="100"/>
      <c r="N451" s="100"/>
      <c r="O451" s="100"/>
      <c r="P451" s="104"/>
      <c r="Q451" s="100"/>
      <c r="R451" s="100"/>
      <c r="S451" s="100"/>
      <c r="T451" s="100"/>
      <c r="U451" s="100"/>
      <c r="V451" s="100"/>
      <c r="W451" s="100"/>
      <c r="X451" s="100"/>
      <c r="Y451" s="100"/>
      <c r="Z451" s="100"/>
    </row>
    <row r="452" spans="1:26" x14ac:dyDescent="0.3">
      <c r="A452" s="99"/>
      <c r="B452" s="100"/>
      <c r="C452" s="101"/>
      <c r="D452" s="100"/>
      <c r="E452" s="100"/>
      <c r="F452" s="100"/>
      <c r="G452" s="100"/>
      <c r="H452" s="100"/>
      <c r="I452" s="99"/>
      <c r="J452" s="100"/>
      <c r="K452" s="100"/>
      <c r="L452" s="100"/>
      <c r="M452" s="100"/>
      <c r="N452" s="100"/>
      <c r="O452" s="100"/>
      <c r="P452" s="104"/>
      <c r="Q452" s="100"/>
      <c r="R452" s="100"/>
      <c r="S452" s="100"/>
      <c r="T452" s="100"/>
      <c r="U452" s="100"/>
      <c r="V452" s="100"/>
      <c r="W452" s="100"/>
      <c r="X452" s="100"/>
      <c r="Y452" s="100"/>
      <c r="Z452" s="100"/>
    </row>
    <row r="453" spans="1:26" x14ac:dyDescent="0.3">
      <c r="A453" s="99"/>
      <c r="B453" s="100"/>
      <c r="C453" s="101"/>
      <c r="D453" s="100"/>
      <c r="E453" s="100"/>
      <c r="F453" s="100"/>
      <c r="G453" s="100"/>
      <c r="H453" s="100"/>
      <c r="I453" s="99"/>
      <c r="J453" s="100"/>
      <c r="K453" s="100"/>
      <c r="L453" s="100"/>
      <c r="M453" s="100"/>
      <c r="N453" s="100"/>
      <c r="O453" s="100"/>
      <c r="P453" s="104"/>
      <c r="Q453" s="100"/>
      <c r="R453" s="100"/>
      <c r="S453" s="100"/>
      <c r="T453" s="100"/>
      <c r="U453" s="100"/>
      <c r="V453" s="100"/>
      <c r="W453" s="100"/>
      <c r="X453" s="100"/>
      <c r="Y453" s="100"/>
      <c r="Z453" s="100"/>
    </row>
    <row r="454" spans="1:26" x14ac:dyDescent="0.3">
      <c r="A454" s="99"/>
      <c r="B454" s="100"/>
      <c r="C454" s="101"/>
      <c r="D454" s="100"/>
      <c r="E454" s="100"/>
      <c r="F454" s="100"/>
      <c r="G454" s="100"/>
      <c r="H454" s="100"/>
      <c r="I454" s="99"/>
      <c r="J454" s="100"/>
      <c r="K454" s="100"/>
      <c r="L454" s="100"/>
      <c r="M454" s="100"/>
      <c r="N454" s="100"/>
      <c r="O454" s="100"/>
      <c r="P454" s="104"/>
      <c r="Q454" s="100"/>
      <c r="R454" s="100"/>
      <c r="S454" s="100"/>
      <c r="T454" s="100"/>
      <c r="U454" s="100"/>
      <c r="V454" s="100"/>
      <c r="W454" s="100"/>
      <c r="X454" s="100"/>
      <c r="Y454" s="100"/>
      <c r="Z454" s="100"/>
    </row>
    <row r="455" spans="1:26" x14ac:dyDescent="0.3">
      <c r="A455" s="99"/>
      <c r="B455" s="100"/>
      <c r="C455" s="101"/>
      <c r="D455" s="100"/>
      <c r="E455" s="100"/>
      <c r="F455" s="100"/>
      <c r="G455" s="100"/>
      <c r="H455" s="100"/>
      <c r="I455" s="99"/>
      <c r="J455" s="100"/>
      <c r="K455" s="100"/>
      <c r="L455" s="100"/>
      <c r="M455" s="100"/>
      <c r="N455" s="100"/>
      <c r="O455" s="100"/>
      <c r="P455" s="104"/>
      <c r="Q455" s="100"/>
      <c r="R455" s="100"/>
      <c r="S455" s="100"/>
      <c r="T455" s="100"/>
      <c r="U455" s="100"/>
      <c r="V455" s="100"/>
      <c r="W455" s="100"/>
      <c r="X455" s="100"/>
      <c r="Y455" s="100"/>
      <c r="Z455" s="100"/>
    </row>
    <row r="456" spans="1:26" x14ac:dyDescent="0.3">
      <c r="A456" s="99"/>
      <c r="B456" s="100"/>
      <c r="C456" s="101"/>
      <c r="D456" s="100"/>
      <c r="E456" s="100"/>
      <c r="F456" s="100"/>
      <c r="G456" s="100"/>
      <c r="H456" s="100"/>
      <c r="I456" s="99"/>
      <c r="J456" s="100"/>
      <c r="K456" s="100"/>
      <c r="L456" s="100"/>
      <c r="M456" s="100"/>
      <c r="N456" s="100"/>
      <c r="O456" s="100"/>
      <c r="P456" s="104"/>
      <c r="Q456" s="100"/>
      <c r="R456" s="100"/>
      <c r="S456" s="100"/>
      <c r="T456" s="100"/>
      <c r="U456" s="100"/>
      <c r="V456" s="100"/>
      <c r="W456" s="100"/>
      <c r="X456" s="100"/>
      <c r="Y456" s="100"/>
      <c r="Z456" s="100"/>
    </row>
    <row r="457" spans="1:26" x14ac:dyDescent="0.3">
      <c r="A457" s="99"/>
      <c r="B457" s="100"/>
      <c r="C457" s="101"/>
      <c r="D457" s="100"/>
      <c r="E457" s="100"/>
      <c r="F457" s="100"/>
      <c r="G457" s="100"/>
      <c r="H457" s="100"/>
      <c r="I457" s="99"/>
      <c r="J457" s="100"/>
      <c r="K457" s="100"/>
      <c r="L457" s="100"/>
      <c r="M457" s="100"/>
      <c r="N457" s="100"/>
      <c r="O457" s="100"/>
      <c r="P457" s="104"/>
      <c r="Q457" s="100"/>
      <c r="R457" s="100"/>
      <c r="S457" s="100"/>
      <c r="T457" s="100"/>
      <c r="U457" s="100"/>
      <c r="V457" s="100"/>
      <c r="W457" s="100"/>
      <c r="X457" s="100"/>
      <c r="Y457" s="100"/>
      <c r="Z457" s="100"/>
    </row>
    <row r="458" spans="1:26" x14ac:dyDescent="0.3">
      <c r="A458" s="99"/>
      <c r="B458" s="100"/>
      <c r="C458" s="101"/>
      <c r="D458" s="100"/>
      <c r="E458" s="100"/>
      <c r="F458" s="100"/>
      <c r="G458" s="100"/>
      <c r="H458" s="100"/>
      <c r="I458" s="99"/>
      <c r="J458" s="100"/>
      <c r="K458" s="100"/>
      <c r="L458" s="100"/>
      <c r="M458" s="100"/>
      <c r="N458" s="100"/>
      <c r="O458" s="100"/>
      <c r="P458" s="104"/>
      <c r="Q458" s="100"/>
      <c r="R458" s="100"/>
      <c r="S458" s="100"/>
      <c r="T458" s="100"/>
      <c r="U458" s="100"/>
      <c r="V458" s="100"/>
      <c r="W458" s="100"/>
      <c r="X458" s="100"/>
      <c r="Y458" s="100"/>
      <c r="Z458" s="100"/>
    </row>
    <row r="459" spans="1:26" x14ac:dyDescent="0.3">
      <c r="A459" s="99"/>
      <c r="B459" s="100"/>
      <c r="C459" s="101"/>
      <c r="D459" s="100"/>
      <c r="E459" s="100"/>
      <c r="F459" s="100"/>
      <c r="G459" s="100"/>
      <c r="H459" s="100"/>
      <c r="I459" s="99"/>
      <c r="J459" s="100"/>
      <c r="K459" s="100"/>
      <c r="L459" s="100"/>
      <c r="M459" s="100"/>
      <c r="N459" s="100"/>
      <c r="O459" s="100"/>
      <c r="P459" s="104"/>
      <c r="Q459" s="100"/>
      <c r="R459" s="100"/>
      <c r="S459" s="100"/>
      <c r="T459" s="100"/>
      <c r="U459" s="100"/>
      <c r="V459" s="100"/>
      <c r="W459" s="100"/>
      <c r="X459" s="100"/>
      <c r="Y459" s="100"/>
      <c r="Z459" s="100"/>
    </row>
    <row r="460" spans="1:26" x14ac:dyDescent="0.3">
      <c r="A460" s="99"/>
      <c r="B460" s="100"/>
      <c r="C460" s="101"/>
      <c r="D460" s="100"/>
      <c r="E460" s="100"/>
      <c r="F460" s="100"/>
      <c r="G460" s="100"/>
      <c r="H460" s="100"/>
      <c r="I460" s="99"/>
      <c r="J460" s="100"/>
      <c r="K460" s="100"/>
      <c r="L460" s="100"/>
      <c r="M460" s="100"/>
      <c r="N460" s="100"/>
      <c r="O460" s="100"/>
      <c r="P460" s="104"/>
      <c r="Q460" s="100"/>
      <c r="R460" s="100"/>
      <c r="S460" s="100"/>
      <c r="T460" s="100"/>
      <c r="U460" s="100"/>
      <c r="V460" s="100"/>
      <c r="W460" s="100"/>
      <c r="X460" s="100"/>
      <c r="Y460" s="100"/>
      <c r="Z460" s="100"/>
    </row>
    <row r="461" spans="1:26" x14ac:dyDescent="0.3">
      <c r="A461" s="99"/>
      <c r="B461" s="100"/>
      <c r="C461" s="101"/>
      <c r="D461" s="100"/>
      <c r="E461" s="100"/>
      <c r="F461" s="100"/>
      <c r="G461" s="100"/>
      <c r="H461" s="100"/>
      <c r="I461" s="99"/>
      <c r="J461" s="100"/>
      <c r="K461" s="100"/>
      <c r="L461" s="100"/>
      <c r="M461" s="100"/>
      <c r="N461" s="100"/>
      <c r="O461" s="100"/>
      <c r="P461" s="104"/>
      <c r="Q461" s="100"/>
      <c r="R461" s="100"/>
      <c r="S461" s="100"/>
      <c r="T461" s="100"/>
      <c r="U461" s="100"/>
      <c r="V461" s="100"/>
      <c r="W461" s="100"/>
      <c r="X461" s="100"/>
      <c r="Y461" s="100"/>
      <c r="Z461" s="100"/>
    </row>
    <row r="462" spans="1:26" x14ac:dyDescent="0.3">
      <c r="A462" s="99"/>
      <c r="B462" s="100"/>
      <c r="C462" s="101"/>
      <c r="D462" s="100"/>
      <c r="E462" s="100"/>
      <c r="F462" s="100"/>
      <c r="G462" s="100"/>
      <c r="H462" s="100"/>
      <c r="I462" s="99"/>
      <c r="J462" s="100"/>
      <c r="K462" s="100"/>
      <c r="L462" s="100"/>
      <c r="M462" s="100"/>
      <c r="N462" s="100"/>
      <c r="O462" s="100"/>
      <c r="P462" s="104"/>
      <c r="Q462" s="100"/>
      <c r="R462" s="100"/>
      <c r="S462" s="100"/>
      <c r="T462" s="100"/>
      <c r="U462" s="100"/>
      <c r="V462" s="100"/>
      <c r="W462" s="100"/>
      <c r="X462" s="100"/>
      <c r="Y462" s="100"/>
      <c r="Z462" s="100"/>
    </row>
    <row r="463" spans="1:26" x14ac:dyDescent="0.3">
      <c r="A463" s="99"/>
      <c r="B463" s="100"/>
      <c r="C463" s="101"/>
      <c r="D463" s="100"/>
      <c r="E463" s="100"/>
      <c r="F463" s="100"/>
      <c r="G463" s="100"/>
      <c r="H463" s="100"/>
      <c r="I463" s="99"/>
      <c r="J463" s="100"/>
      <c r="K463" s="100"/>
      <c r="L463" s="100"/>
      <c r="M463" s="100"/>
      <c r="N463" s="100"/>
      <c r="O463" s="100"/>
      <c r="P463" s="104"/>
      <c r="Q463" s="100"/>
      <c r="R463" s="100"/>
      <c r="S463" s="100"/>
      <c r="T463" s="100"/>
      <c r="U463" s="100"/>
      <c r="V463" s="100"/>
      <c r="W463" s="100"/>
      <c r="X463" s="100"/>
      <c r="Y463" s="100"/>
      <c r="Z463" s="100"/>
    </row>
    <row r="464" spans="1:26" x14ac:dyDescent="0.3">
      <c r="A464" s="99"/>
      <c r="B464" s="100"/>
      <c r="C464" s="101"/>
      <c r="D464" s="100"/>
      <c r="E464" s="100"/>
      <c r="F464" s="100"/>
      <c r="G464" s="100"/>
      <c r="H464" s="100"/>
      <c r="I464" s="99"/>
      <c r="J464" s="100"/>
      <c r="K464" s="100"/>
      <c r="L464" s="100"/>
      <c r="M464" s="100"/>
      <c r="N464" s="100"/>
      <c r="O464" s="100"/>
      <c r="P464" s="104"/>
      <c r="Q464" s="100"/>
      <c r="R464" s="100"/>
      <c r="S464" s="100"/>
      <c r="T464" s="100"/>
      <c r="U464" s="100"/>
      <c r="V464" s="100"/>
      <c r="W464" s="100"/>
      <c r="X464" s="100"/>
      <c r="Y464" s="100"/>
      <c r="Z464" s="100"/>
    </row>
    <row r="465" spans="1:26" x14ac:dyDescent="0.3">
      <c r="A465" s="99"/>
      <c r="B465" s="100"/>
      <c r="C465" s="101"/>
      <c r="D465" s="100"/>
      <c r="E465" s="100"/>
      <c r="F465" s="100"/>
      <c r="G465" s="100"/>
      <c r="H465" s="100"/>
      <c r="I465" s="99"/>
      <c r="J465" s="100"/>
      <c r="K465" s="100"/>
      <c r="L465" s="100"/>
      <c r="M465" s="100"/>
      <c r="N465" s="100"/>
      <c r="O465" s="100"/>
      <c r="P465" s="104"/>
      <c r="Q465" s="100"/>
      <c r="R465" s="100"/>
      <c r="S465" s="100"/>
      <c r="T465" s="100"/>
      <c r="U465" s="100"/>
      <c r="V465" s="100"/>
      <c r="W465" s="100"/>
      <c r="X465" s="100"/>
      <c r="Y465" s="100"/>
      <c r="Z465" s="100"/>
    </row>
    <row r="466" spans="1:26" x14ac:dyDescent="0.3">
      <c r="A466" s="99"/>
      <c r="B466" s="100"/>
      <c r="C466" s="101"/>
      <c r="D466" s="100"/>
      <c r="E466" s="100"/>
      <c r="F466" s="100"/>
      <c r="G466" s="100"/>
      <c r="H466" s="100"/>
      <c r="I466" s="99"/>
      <c r="J466" s="100"/>
      <c r="K466" s="100"/>
      <c r="L466" s="100"/>
      <c r="M466" s="100"/>
      <c r="N466" s="100"/>
      <c r="O466" s="100"/>
      <c r="P466" s="104"/>
      <c r="Q466" s="100"/>
      <c r="R466" s="100"/>
      <c r="S466" s="100"/>
      <c r="T466" s="100"/>
      <c r="U466" s="100"/>
      <c r="V466" s="100"/>
      <c r="W466" s="100"/>
      <c r="X466" s="100"/>
      <c r="Y466" s="100"/>
      <c r="Z466" s="100"/>
    </row>
    <row r="467" spans="1:26" x14ac:dyDescent="0.3">
      <c r="A467" s="99"/>
      <c r="B467" s="100"/>
      <c r="C467" s="101"/>
      <c r="D467" s="100"/>
      <c r="E467" s="100"/>
      <c r="F467" s="100"/>
      <c r="G467" s="100"/>
      <c r="H467" s="100"/>
      <c r="I467" s="99"/>
      <c r="J467" s="100"/>
      <c r="K467" s="100"/>
      <c r="L467" s="100"/>
      <c r="M467" s="100"/>
      <c r="N467" s="100"/>
      <c r="O467" s="100"/>
      <c r="P467" s="104"/>
      <c r="Q467" s="100"/>
      <c r="R467" s="100"/>
      <c r="S467" s="100"/>
      <c r="T467" s="100"/>
      <c r="U467" s="100"/>
      <c r="V467" s="100"/>
      <c r="W467" s="100"/>
      <c r="X467" s="100"/>
      <c r="Y467" s="100"/>
      <c r="Z467" s="100"/>
    </row>
    <row r="468" spans="1:26" x14ac:dyDescent="0.3">
      <c r="A468" s="99"/>
      <c r="B468" s="100"/>
      <c r="C468" s="101"/>
      <c r="D468" s="100"/>
      <c r="E468" s="100"/>
      <c r="F468" s="100"/>
      <c r="G468" s="100"/>
      <c r="H468" s="100"/>
      <c r="I468" s="99"/>
      <c r="J468" s="100"/>
      <c r="K468" s="100"/>
      <c r="L468" s="100"/>
      <c r="M468" s="100"/>
      <c r="N468" s="100"/>
      <c r="O468" s="100"/>
      <c r="P468" s="104"/>
      <c r="Q468" s="100"/>
      <c r="R468" s="100"/>
      <c r="S468" s="100"/>
      <c r="T468" s="100"/>
      <c r="U468" s="100"/>
      <c r="V468" s="100"/>
      <c r="W468" s="100"/>
      <c r="X468" s="100"/>
      <c r="Y468" s="100"/>
      <c r="Z468" s="100"/>
    </row>
    <row r="469" spans="1:26" x14ac:dyDescent="0.3">
      <c r="A469" s="99"/>
      <c r="B469" s="100"/>
      <c r="C469" s="101"/>
      <c r="D469" s="100"/>
      <c r="E469" s="100"/>
      <c r="F469" s="100"/>
      <c r="G469" s="100"/>
      <c r="H469" s="100"/>
      <c r="I469" s="99"/>
      <c r="J469" s="100"/>
      <c r="K469" s="100"/>
      <c r="L469" s="100"/>
      <c r="M469" s="100"/>
      <c r="N469" s="100"/>
      <c r="O469" s="100"/>
      <c r="P469" s="104"/>
      <c r="Q469" s="100"/>
      <c r="R469" s="100"/>
      <c r="S469" s="100"/>
      <c r="T469" s="100"/>
      <c r="U469" s="100"/>
      <c r="V469" s="100"/>
      <c r="W469" s="100"/>
      <c r="X469" s="100"/>
      <c r="Y469" s="100"/>
      <c r="Z469" s="100"/>
    </row>
    <row r="470" spans="1:26" x14ac:dyDescent="0.3">
      <c r="A470" s="99"/>
      <c r="B470" s="100"/>
      <c r="C470" s="101"/>
      <c r="D470" s="100"/>
      <c r="E470" s="100"/>
      <c r="F470" s="100"/>
      <c r="G470" s="100"/>
      <c r="H470" s="100"/>
      <c r="I470" s="99"/>
      <c r="J470" s="100"/>
      <c r="K470" s="100"/>
      <c r="L470" s="100"/>
      <c r="M470" s="100"/>
      <c r="N470" s="100"/>
      <c r="O470" s="100"/>
      <c r="P470" s="104"/>
      <c r="Q470" s="100"/>
      <c r="R470" s="100"/>
      <c r="S470" s="100"/>
      <c r="T470" s="100"/>
      <c r="U470" s="100"/>
      <c r="V470" s="100"/>
      <c r="W470" s="100"/>
      <c r="X470" s="100"/>
      <c r="Y470" s="100"/>
      <c r="Z470" s="100"/>
    </row>
    <row r="471" spans="1:26" x14ac:dyDescent="0.3">
      <c r="A471" s="99"/>
      <c r="B471" s="100"/>
      <c r="C471" s="101"/>
      <c r="D471" s="100"/>
      <c r="E471" s="100"/>
      <c r="F471" s="100"/>
      <c r="G471" s="100"/>
      <c r="H471" s="100"/>
      <c r="I471" s="99"/>
      <c r="J471" s="100"/>
      <c r="K471" s="100"/>
      <c r="L471" s="100"/>
      <c r="M471" s="100"/>
      <c r="N471" s="100"/>
      <c r="O471" s="100"/>
      <c r="P471" s="104"/>
      <c r="Q471" s="100"/>
      <c r="R471" s="100"/>
      <c r="S471" s="100"/>
      <c r="T471" s="100"/>
      <c r="U471" s="100"/>
      <c r="V471" s="100"/>
      <c r="W471" s="100"/>
      <c r="X471" s="100"/>
      <c r="Y471" s="100"/>
      <c r="Z471" s="100"/>
    </row>
    <row r="472" spans="1:26" x14ac:dyDescent="0.3">
      <c r="A472" s="99"/>
      <c r="B472" s="100"/>
      <c r="C472" s="101"/>
      <c r="D472" s="100"/>
      <c r="E472" s="100"/>
      <c r="F472" s="100"/>
      <c r="G472" s="100"/>
      <c r="H472" s="100"/>
      <c r="I472" s="99"/>
      <c r="J472" s="100"/>
      <c r="K472" s="100"/>
      <c r="L472" s="100"/>
      <c r="M472" s="100"/>
      <c r="N472" s="100"/>
      <c r="O472" s="100"/>
      <c r="P472" s="104"/>
      <c r="Q472" s="100"/>
      <c r="R472" s="100"/>
      <c r="S472" s="100"/>
      <c r="T472" s="100"/>
      <c r="U472" s="100"/>
      <c r="V472" s="100"/>
      <c r="W472" s="100"/>
      <c r="X472" s="100"/>
      <c r="Y472" s="100"/>
      <c r="Z472" s="100"/>
    </row>
    <row r="473" spans="1:26" x14ac:dyDescent="0.3">
      <c r="A473" s="99"/>
      <c r="B473" s="100"/>
      <c r="C473" s="101"/>
      <c r="D473" s="100"/>
      <c r="E473" s="100"/>
      <c r="F473" s="100"/>
      <c r="G473" s="100"/>
      <c r="H473" s="100"/>
      <c r="I473" s="99"/>
      <c r="J473" s="100"/>
      <c r="K473" s="100"/>
      <c r="L473" s="100"/>
      <c r="M473" s="100"/>
      <c r="N473" s="100"/>
      <c r="O473" s="100"/>
      <c r="P473" s="104"/>
      <c r="Q473" s="100"/>
      <c r="R473" s="100"/>
      <c r="S473" s="100"/>
      <c r="T473" s="100"/>
      <c r="U473" s="100"/>
      <c r="V473" s="100"/>
      <c r="W473" s="100"/>
      <c r="X473" s="100"/>
      <c r="Y473" s="100"/>
      <c r="Z473" s="100"/>
    </row>
    <row r="474" spans="1:26" x14ac:dyDescent="0.3">
      <c r="A474" s="99"/>
      <c r="B474" s="100"/>
      <c r="C474" s="101"/>
      <c r="D474" s="100"/>
      <c r="E474" s="100"/>
      <c r="F474" s="100"/>
      <c r="G474" s="100"/>
      <c r="H474" s="100"/>
      <c r="I474" s="99"/>
      <c r="J474" s="100"/>
      <c r="K474" s="100"/>
      <c r="L474" s="100"/>
      <c r="M474" s="100"/>
      <c r="N474" s="100"/>
      <c r="O474" s="100"/>
      <c r="P474" s="104"/>
      <c r="Q474" s="100"/>
      <c r="R474" s="100"/>
      <c r="S474" s="100"/>
      <c r="T474" s="100"/>
      <c r="U474" s="100"/>
      <c r="V474" s="100"/>
      <c r="W474" s="100"/>
      <c r="X474" s="100"/>
      <c r="Y474" s="100"/>
      <c r="Z474" s="100"/>
    </row>
    <row r="475" spans="1:26" x14ac:dyDescent="0.3">
      <c r="A475" s="99"/>
      <c r="B475" s="100"/>
      <c r="C475" s="101"/>
      <c r="D475" s="100"/>
      <c r="E475" s="100"/>
      <c r="F475" s="100"/>
      <c r="G475" s="100"/>
      <c r="H475" s="100"/>
      <c r="I475" s="99"/>
      <c r="J475" s="100"/>
      <c r="K475" s="100"/>
      <c r="L475" s="100"/>
      <c r="M475" s="100"/>
      <c r="N475" s="100"/>
      <c r="O475" s="100"/>
      <c r="P475" s="104"/>
      <c r="Q475" s="100"/>
      <c r="R475" s="100"/>
      <c r="S475" s="100"/>
      <c r="T475" s="100"/>
      <c r="U475" s="100"/>
      <c r="V475" s="100"/>
      <c r="W475" s="100"/>
      <c r="X475" s="100"/>
      <c r="Y475" s="100"/>
      <c r="Z475" s="100"/>
    </row>
    <row r="476" spans="1:26" x14ac:dyDescent="0.3">
      <c r="A476" s="99"/>
      <c r="B476" s="100"/>
      <c r="C476" s="101"/>
      <c r="D476" s="100"/>
      <c r="E476" s="100"/>
      <c r="F476" s="100"/>
      <c r="G476" s="100"/>
      <c r="H476" s="100"/>
      <c r="I476" s="99"/>
      <c r="J476" s="100"/>
      <c r="K476" s="100"/>
      <c r="L476" s="100"/>
      <c r="M476" s="100"/>
      <c r="N476" s="100"/>
      <c r="O476" s="100"/>
      <c r="P476" s="104"/>
      <c r="Q476" s="100"/>
      <c r="R476" s="100"/>
      <c r="S476" s="100"/>
      <c r="T476" s="100"/>
      <c r="U476" s="100"/>
      <c r="V476" s="100"/>
      <c r="W476" s="100"/>
      <c r="X476" s="100"/>
      <c r="Y476" s="100"/>
      <c r="Z476" s="100"/>
    </row>
    <row r="477" spans="1:26" x14ac:dyDescent="0.3">
      <c r="A477" s="99"/>
      <c r="B477" s="100"/>
      <c r="C477" s="101"/>
      <c r="D477" s="100"/>
      <c r="E477" s="100"/>
      <c r="F477" s="100"/>
      <c r="G477" s="100"/>
      <c r="H477" s="100"/>
      <c r="I477" s="99"/>
      <c r="J477" s="100"/>
      <c r="K477" s="100"/>
      <c r="L477" s="100"/>
      <c r="M477" s="100"/>
      <c r="N477" s="100"/>
      <c r="O477" s="100"/>
      <c r="P477" s="104"/>
      <c r="Q477" s="100"/>
      <c r="R477" s="100"/>
      <c r="S477" s="100"/>
      <c r="T477" s="100"/>
      <c r="U477" s="100"/>
      <c r="V477" s="100"/>
      <c r="W477" s="100"/>
      <c r="X477" s="100"/>
      <c r="Y477" s="100"/>
      <c r="Z477" s="100"/>
    </row>
    <row r="478" spans="1:26" x14ac:dyDescent="0.3">
      <c r="A478" s="99"/>
      <c r="B478" s="100"/>
      <c r="C478" s="101"/>
      <c r="D478" s="100"/>
      <c r="E478" s="100"/>
      <c r="F478" s="100"/>
      <c r="G478" s="100"/>
      <c r="H478" s="100"/>
      <c r="I478" s="99"/>
      <c r="J478" s="100"/>
      <c r="K478" s="100"/>
      <c r="L478" s="100"/>
      <c r="M478" s="100"/>
      <c r="N478" s="100"/>
      <c r="O478" s="100"/>
      <c r="P478" s="104"/>
      <c r="Q478" s="100"/>
      <c r="R478" s="100"/>
      <c r="S478" s="100"/>
      <c r="T478" s="100"/>
      <c r="U478" s="100"/>
      <c r="V478" s="100"/>
      <c r="W478" s="100"/>
      <c r="X478" s="100"/>
      <c r="Y478" s="100"/>
      <c r="Z478" s="100"/>
    </row>
    <row r="479" spans="1:26" x14ac:dyDescent="0.3">
      <c r="A479" s="99"/>
      <c r="B479" s="100"/>
      <c r="C479" s="101"/>
      <c r="D479" s="100"/>
      <c r="E479" s="100"/>
      <c r="F479" s="100"/>
      <c r="G479" s="100"/>
      <c r="H479" s="100"/>
      <c r="I479" s="99"/>
      <c r="J479" s="100"/>
      <c r="K479" s="100"/>
      <c r="L479" s="100"/>
      <c r="M479" s="100"/>
      <c r="N479" s="100"/>
      <c r="O479" s="100"/>
      <c r="P479" s="104"/>
      <c r="Q479" s="100"/>
      <c r="R479" s="100"/>
      <c r="S479" s="100"/>
      <c r="T479" s="100"/>
      <c r="U479" s="100"/>
      <c r="V479" s="100"/>
      <c r="W479" s="100"/>
      <c r="X479" s="100"/>
      <c r="Y479" s="100"/>
      <c r="Z479" s="100"/>
    </row>
    <row r="480" spans="1:26" x14ac:dyDescent="0.3">
      <c r="A480" s="99"/>
      <c r="B480" s="100"/>
      <c r="C480" s="101"/>
      <c r="D480" s="100"/>
      <c r="E480" s="100"/>
      <c r="F480" s="100"/>
      <c r="G480" s="100"/>
      <c r="H480" s="100"/>
      <c r="I480" s="99"/>
      <c r="J480" s="100"/>
      <c r="K480" s="100"/>
      <c r="L480" s="100"/>
      <c r="M480" s="100"/>
      <c r="N480" s="100"/>
      <c r="O480" s="100"/>
      <c r="P480" s="104"/>
      <c r="Q480" s="100"/>
      <c r="R480" s="100"/>
      <c r="S480" s="100"/>
      <c r="T480" s="100"/>
      <c r="U480" s="100"/>
      <c r="V480" s="100"/>
      <c r="W480" s="100"/>
      <c r="X480" s="100"/>
      <c r="Y480" s="100"/>
      <c r="Z480" s="100"/>
    </row>
    <row r="481" spans="1:26" x14ac:dyDescent="0.3">
      <c r="A481" s="99"/>
      <c r="B481" s="100"/>
      <c r="C481" s="101"/>
      <c r="D481" s="100"/>
      <c r="E481" s="100"/>
      <c r="F481" s="100"/>
      <c r="G481" s="100"/>
      <c r="H481" s="100"/>
      <c r="I481" s="99"/>
      <c r="J481" s="100"/>
      <c r="K481" s="100"/>
      <c r="L481" s="100"/>
      <c r="M481" s="100"/>
      <c r="N481" s="100"/>
      <c r="O481" s="100"/>
      <c r="P481" s="104"/>
      <c r="Q481" s="100"/>
      <c r="R481" s="100"/>
      <c r="S481" s="100"/>
      <c r="T481" s="100"/>
      <c r="U481" s="100"/>
      <c r="V481" s="100"/>
      <c r="W481" s="100"/>
      <c r="X481" s="100"/>
      <c r="Y481" s="100"/>
      <c r="Z481" s="100"/>
    </row>
    <row r="482" spans="1:26" x14ac:dyDescent="0.3">
      <c r="A482" s="99"/>
      <c r="B482" s="100"/>
      <c r="C482" s="101"/>
      <c r="D482" s="100"/>
      <c r="E482" s="100"/>
      <c r="F482" s="100"/>
      <c r="G482" s="100"/>
      <c r="H482" s="100"/>
      <c r="I482" s="99"/>
      <c r="J482" s="100"/>
      <c r="K482" s="100"/>
      <c r="L482" s="100"/>
      <c r="M482" s="100"/>
      <c r="N482" s="100"/>
      <c r="O482" s="100"/>
      <c r="P482" s="104"/>
      <c r="Q482" s="100"/>
      <c r="R482" s="100"/>
      <c r="S482" s="100"/>
      <c r="T482" s="100"/>
      <c r="U482" s="100"/>
      <c r="V482" s="100"/>
      <c r="W482" s="100"/>
      <c r="X482" s="100"/>
      <c r="Y482" s="100"/>
      <c r="Z482" s="100"/>
    </row>
    <row r="483" spans="1:26" x14ac:dyDescent="0.3">
      <c r="A483" s="99"/>
      <c r="B483" s="100"/>
      <c r="C483" s="101"/>
      <c r="D483" s="100"/>
      <c r="E483" s="100"/>
      <c r="F483" s="100"/>
      <c r="G483" s="100"/>
      <c r="H483" s="100"/>
      <c r="I483" s="99"/>
      <c r="J483" s="100"/>
      <c r="K483" s="100"/>
      <c r="L483" s="100"/>
      <c r="M483" s="100"/>
      <c r="N483" s="100"/>
      <c r="O483" s="100"/>
      <c r="P483" s="104"/>
      <c r="Q483" s="100"/>
      <c r="R483" s="100"/>
      <c r="S483" s="100"/>
      <c r="T483" s="100"/>
      <c r="U483" s="100"/>
      <c r="V483" s="100"/>
      <c r="W483" s="100"/>
      <c r="X483" s="100"/>
      <c r="Y483" s="100"/>
      <c r="Z483" s="100"/>
    </row>
    <row r="484" spans="1:26" x14ac:dyDescent="0.3">
      <c r="A484" s="99"/>
      <c r="B484" s="100"/>
      <c r="C484" s="101"/>
      <c r="D484" s="100"/>
      <c r="E484" s="100"/>
      <c r="F484" s="100"/>
      <c r="G484" s="100"/>
      <c r="H484" s="100"/>
      <c r="I484" s="99"/>
      <c r="J484" s="100"/>
      <c r="K484" s="100"/>
      <c r="L484" s="100"/>
      <c r="M484" s="100"/>
      <c r="N484" s="100"/>
      <c r="O484" s="100"/>
      <c r="P484" s="104"/>
      <c r="Q484" s="100"/>
      <c r="R484" s="100"/>
      <c r="S484" s="100"/>
      <c r="T484" s="100"/>
      <c r="U484" s="100"/>
      <c r="V484" s="100"/>
      <c r="W484" s="100"/>
      <c r="X484" s="100"/>
      <c r="Y484" s="100"/>
      <c r="Z484" s="100"/>
    </row>
    <row r="485" spans="1:26" x14ac:dyDescent="0.3">
      <c r="A485" s="99"/>
      <c r="B485" s="100"/>
      <c r="C485" s="101"/>
      <c r="D485" s="100"/>
      <c r="E485" s="100"/>
      <c r="F485" s="100"/>
      <c r="G485" s="100"/>
      <c r="H485" s="100"/>
      <c r="I485" s="99"/>
      <c r="J485" s="100"/>
      <c r="K485" s="100"/>
      <c r="L485" s="100"/>
      <c r="M485" s="100"/>
      <c r="N485" s="100"/>
      <c r="O485" s="100"/>
      <c r="P485" s="104"/>
      <c r="Q485" s="100"/>
      <c r="R485" s="100"/>
      <c r="S485" s="100"/>
      <c r="T485" s="100"/>
      <c r="U485" s="100"/>
      <c r="V485" s="100"/>
      <c r="W485" s="100"/>
      <c r="X485" s="100"/>
      <c r="Y485" s="100"/>
      <c r="Z485" s="100"/>
    </row>
    <row r="486" spans="1:26" x14ac:dyDescent="0.3">
      <c r="A486" s="99"/>
      <c r="B486" s="100"/>
      <c r="C486" s="101"/>
      <c r="D486" s="100"/>
      <c r="E486" s="100"/>
      <c r="F486" s="100"/>
      <c r="G486" s="100"/>
      <c r="H486" s="100"/>
      <c r="I486" s="99"/>
      <c r="J486" s="100"/>
      <c r="K486" s="100"/>
      <c r="L486" s="100"/>
      <c r="M486" s="100"/>
      <c r="N486" s="100"/>
      <c r="O486" s="100"/>
      <c r="P486" s="104"/>
      <c r="Q486" s="100"/>
      <c r="R486" s="100"/>
      <c r="S486" s="100"/>
      <c r="T486" s="100"/>
      <c r="U486" s="100"/>
      <c r="V486" s="100"/>
      <c r="W486" s="100"/>
      <c r="X486" s="100"/>
      <c r="Y486" s="100"/>
      <c r="Z486" s="100"/>
    </row>
    <row r="487" spans="1:26" x14ac:dyDescent="0.3">
      <c r="A487" s="99"/>
      <c r="B487" s="100"/>
      <c r="C487" s="101"/>
      <c r="D487" s="100"/>
      <c r="E487" s="100"/>
      <c r="F487" s="100"/>
      <c r="G487" s="100"/>
      <c r="H487" s="100"/>
      <c r="I487" s="99"/>
      <c r="J487" s="100"/>
      <c r="K487" s="100"/>
      <c r="L487" s="100"/>
      <c r="M487" s="100"/>
      <c r="N487" s="100"/>
      <c r="O487" s="100"/>
      <c r="P487" s="104"/>
      <c r="Q487" s="100"/>
      <c r="R487" s="100"/>
      <c r="S487" s="100"/>
      <c r="T487" s="100"/>
      <c r="U487" s="100"/>
      <c r="V487" s="100"/>
      <c r="W487" s="100"/>
      <c r="X487" s="100"/>
      <c r="Y487" s="100"/>
      <c r="Z487" s="100"/>
    </row>
    <row r="488" spans="1:26" x14ac:dyDescent="0.3">
      <c r="A488" s="99"/>
      <c r="B488" s="100"/>
      <c r="C488" s="101"/>
      <c r="D488" s="100"/>
      <c r="E488" s="100"/>
      <c r="F488" s="100"/>
      <c r="G488" s="100"/>
      <c r="H488" s="100"/>
      <c r="I488" s="99"/>
      <c r="J488" s="100"/>
      <c r="K488" s="100"/>
      <c r="L488" s="100"/>
      <c r="M488" s="100"/>
      <c r="N488" s="100"/>
      <c r="O488" s="100"/>
      <c r="P488" s="104"/>
      <c r="Q488" s="100"/>
      <c r="R488" s="100"/>
      <c r="S488" s="100"/>
      <c r="T488" s="100"/>
      <c r="U488" s="100"/>
      <c r="V488" s="100"/>
      <c r="W488" s="100"/>
      <c r="X488" s="100"/>
      <c r="Y488" s="100"/>
      <c r="Z488" s="100"/>
    </row>
    <row r="489" spans="1:26" x14ac:dyDescent="0.3">
      <c r="A489" s="99"/>
      <c r="B489" s="100"/>
      <c r="C489" s="101"/>
      <c r="D489" s="100"/>
      <c r="E489" s="100"/>
      <c r="F489" s="100"/>
      <c r="G489" s="100"/>
      <c r="H489" s="100"/>
      <c r="I489" s="99"/>
      <c r="J489" s="100"/>
      <c r="K489" s="100"/>
      <c r="L489" s="100"/>
      <c r="M489" s="100"/>
      <c r="N489" s="100"/>
      <c r="O489" s="100"/>
      <c r="P489" s="104"/>
      <c r="Q489" s="100"/>
      <c r="R489" s="100"/>
      <c r="S489" s="100"/>
      <c r="T489" s="100"/>
      <c r="U489" s="100"/>
      <c r="V489" s="100"/>
      <c r="W489" s="100"/>
      <c r="X489" s="100"/>
      <c r="Y489" s="100"/>
      <c r="Z489" s="100"/>
    </row>
    <row r="490" spans="1:26" x14ac:dyDescent="0.3">
      <c r="A490" s="99"/>
      <c r="B490" s="100"/>
      <c r="C490" s="101"/>
      <c r="D490" s="100"/>
      <c r="E490" s="100"/>
      <c r="F490" s="100"/>
      <c r="G490" s="100"/>
      <c r="H490" s="100"/>
      <c r="I490" s="99"/>
      <c r="J490" s="100"/>
      <c r="K490" s="100"/>
      <c r="L490" s="100"/>
      <c r="M490" s="100"/>
      <c r="N490" s="100"/>
      <c r="O490" s="100"/>
      <c r="P490" s="104"/>
      <c r="Q490" s="100"/>
      <c r="R490" s="100"/>
      <c r="S490" s="100"/>
      <c r="T490" s="100"/>
      <c r="U490" s="100"/>
      <c r="V490" s="100"/>
      <c r="W490" s="100"/>
      <c r="X490" s="100"/>
      <c r="Y490" s="100"/>
      <c r="Z490" s="100"/>
    </row>
    <row r="491" spans="1:26" x14ac:dyDescent="0.3">
      <c r="A491" s="99"/>
      <c r="B491" s="100"/>
      <c r="C491" s="101"/>
      <c r="D491" s="100"/>
      <c r="E491" s="100"/>
      <c r="F491" s="100"/>
      <c r="G491" s="100"/>
      <c r="H491" s="100"/>
      <c r="I491" s="99"/>
      <c r="J491" s="100"/>
      <c r="K491" s="100"/>
      <c r="L491" s="100"/>
      <c r="M491" s="100"/>
      <c r="N491" s="100"/>
      <c r="O491" s="100"/>
      <c r="P491" s="104"/>
      <c r="Q491" s="100"/>
      <c r="R491" s="100"/>
      <c r="S491" s="100"/>
      <c r="T491" s="100"/>
      <c r="U491" s="100"/>
      <c r="V491" s="100"/>
      <c r="W491" s="100"/>
      <c r="X491" s="100"/>
      <c r="Y491" s="100"/>
      <c r="Z491" s="100"/>
    </row>
    <row r="492" spans="1:26" x14ac:dyDescent="0.3">
      <c r="A492" s="99"/>
      <c r="B492" s="100"/>
      <c r="C492" s="101"/>
      <c r="D492" s="100"/>
      <c r="E492" s="100"/>
      <c r="F492" s="100"/>
      <c r="G492" s="100"/>
      <c r="H492" s="100"/>
      <c r="I492" s="99"/>
      <c r="J492" s="100"/>
      <c r="K492" s="100"/>
      <c r="L492" s="100"/>
      <c r="M492" s="100"/>
      <c r="N492" s="100"/>
      <c r="O492" s="100"/>
      <c r="P492" s="104"/>
      <c r="Q492" s="100"/>
      <c r="R492" s="100"/>
      <c r="S492" s="100"/>
      <c r="T492" s="100"/>
      <c r="U492" s="100"/>
      <c r="V492" s="100"/>
      <c r="W492" s="100"/>
      <c r="X492" s="100"/>
      <c r="Y492" s="100"/>
      <c r="Z492" s="100"/>
    </row>
    <row r="493" spans="1:26" x14ac:dyDescent="0.3">
      <c r="A493" s="99"/>
      <c r="B493" s="100"/>
      <c r="C493" s="101"/>
      <c r="D493" s="100"/>
      <c r="E493" s="100"/>
      <c r="F493" s="100"/>
      <c r="G493" s="100"/>
      <c r="H493" s="100"/>
      <c r="I493" s="99"/>
      <c r="J493" s="100"/>
      <c r="K493" s="100"/>
      <c r="L493" s="100"/>
      <c r="M493" s="100"/>
      <c r="N493" s="100"/>
      <c r="O493" s="100"/>
      <c r="P493" s="104"/>
      <c r="Q493" s="100"/>
      <c r="R493" s="100"/>
      <c r="S493" s="100"/>
      <c r="T493" s="100"/>
      <c r="U493" s="100"/>
      <c r="V493" s="100"/>
      <c r="W493" s="100"/>
      <c r="X493" s="100"/>
      <c r="Y493" s="100"/>
      <c r="Z493" s="100"/>
    </row>
    <row r="494" spans="1:26" x14ac:dyDescent="0.3">
      <c r="A494" s="99"/>
      <c r="B494" s="100"/>
      <c r="C494" s="101"/>
      <c r="D494" s="100"/>
      <c r="E494" s="100"/>
      <c r="F494" s="100"/>
      <c r="G494" s="100"/>
      <c r="H494" s="100"/>
      <c r="I494" s="99"/>
      <c r="J494" s="100"/>
      <c r="K494" s="100"/>
      <c r="L494" s="100"/>
      <c r="M494" s="100"/>
      <c r="N494" s="100"/>
      <c r="O494" s="100"/>
      <c r="P494" s="104"/>
      <c r="Q494" s="100"/>
      <c r="R494" s="100"/>
      <c r="S494" s="100"/>
      <c r="T494" s="100"/>
      <c r="U494" s="100"/>
      <c r="V494" s="100"/>
      <c r="W494" s="100"/>
      <c r="X494" s="100"/>
      <c r="Y494" s="100"/>
      <c r="Z494" s="100"/>
    </row>
    <row r="495" spans="1:26" x14ac:dyDescent="0.3">
      <c r="A495" s="99"/>
      <c r="B495" s="100"/>
      <c r="C495" s="101"/>
      <c r="D495" s="100"/>
      <c r="E495" s="100"/>
      <c r="F495" s="100"/>
      <c r="G495" s="100"/>
      <c r="H495" s="100"/>
      <c r="I495" s="99"/>
      <c r="J495" s="100"/>
      <c r="K495" s="100"/>
      <c r="L495" s="100"/>
      <c r="M495" s="100"/>
      <c r="N495" s="100"/>
      <c r="O495" s="100"/>
      <c r="P495" s="104"/>
      <c r="Q495" s="100"/>
      <c r="R495" s="100"/>
      <c r="S495" s="100"/>
      <c r="T495" s="100"/>
      <c r="U495" s="100"/>
      <c r="V495" s="100"/>
      <c r="W495" s="100"/>
      <c r="X495" s="100"/>
      <c r="Y495" s="100"/>
      <c r="Z495" s="100"/>
    </row>
    <row r="496" spans="1:26" x14ac:dyDescent="0.3">
      <c r="A496" s="99"/>
      <c r="B496" s="100"/>
      <c r="C496" s="101"/>
      <c r="D496" s="100"/>
      <c r="E496" s="100"/>
      <c r="F496" s="100"/>
      <c r="G496" s="100"/>
      <c r="H496" s="100"/>
      <c r="I496" s="99"/>
      <c r="J496" s="100"/>
      <c r="K496" s="100"/>
      <c r="L496" s="100"/>
      <c r="M496" s="100"/>
      <c r="N496" s="100"/>
      <c r="O496" s="100"/>
      <c r="P496" s="104"/>
      <c r="Q496" s="100"/>
      <c r="R496" s="100"/>
      <c r="S496" s="100"/>
      <c r="T496" s="100"/>
      <c r="U496" s="100"/>
      <c r="V496" s="100"/>
      <c r="W496" s="100"/>
      <c r="X496" s="100"/>
      <c r="Y496" s="100"/>
      <c r="Z496" s="100"/>
    </row>
    <row r="497" spans="1:26" x14ac:dyDescent="0.3">
      <c r="A497" s="99"/>
      <c r="B497" s="100"/>
      <c r="C497" s="101"/>
      <c r="D497" s="100"/>
      <c r="E497" s="100"/>
      <c r="F497" s="100"/>
      <c r="G497" s="100"/>
      <c r="H497" s="100"/>
      <c r="I497" s="99"/>
      <c r="J497" s="100"/>
      <c r="K497" s="100"/>
      <c r="L497" s="100"/>
      <c r="M497" s="100"/>
      <c r="N497" s="100"/>
      <c r="O497" s="100"/>
      <c r="P497" s="104"/>
      <c r="Q497" s="100"/>
      <c r="R497" s="100"/>
      <c r="S497" s="100"/>
      <c r="T497" s="100"/>
      <c r="U497" s="100"/>
      <c r="V497" s="100"/>
      <c r="W497" s="100"/>
      <c r="X497" s="100"/>
      <c r="Y497" s="100"/>
      <c r="Z497" s="100"/>
    </row>
    <row r="498" spans="1:26" x14ac:dyDescent="0.3">
      <c r="A498" s="99"/>
      <c r="B498" s="100"/>
      <c r="C498" s="101"/>
      <c r="D498" s="100"/>
      <c r="E498" s="100"/>
      <c r="F498" s="100"/>
      <c r="G498" s="100"/>
      <c r="H498" s="100"/>
      <c r="I498" s="99"/>
      <c r="J498" s="100"/>
      <c r="K498" s="100"/>
      <c r="L498" s="100"/>
      <c r="M498" s="100"/>
      <c r="N498" s="100"/>
      <c r="O498" s="100"/>
      <c r="P498" s="104"/>
      <c r="Q498" s="100"/>
      <c r="R498" s="100"/>
      <c r="S498" s="100"/>
      <c r="T498" s="100"/>
      <c r="U498" s="100"/>
      <c r="V498" s="100"/>
      <c r="W498" s="100"/>
      <c r="X498" s="100"/>
      <c r="Y498" s="100"/>
      <c r="Z498" s="100"/>
    </row>
    <row r="499" spans="1:26" x14ac:dyDescent="0.3">
      <c r="A499" s="99"/>
      <c r="B499" s="100"/>
      <c r="C499" s="101"/>
      <c r="D499" s="100"/>
      <c r="E499" s="100"/>
      <c r="F499" s="100"/>
      <c r="G499" s="100"/>
      <c r="H499" s="100"/>
      <c r="I499" s="99"/>
      <c r="J499" s="100"/>
      <c r="K499" s="100"/>
      <c r="L499" s="100"/>
      <c r="M499" s="100"/>
      <c r="N499" s="100"/>
      <c r="O499" s="100"/>
      <c r="P499" s="104"/>
      <c r="Q499" s="100"/>
      <c r="R499" s="100"/>
      <c r="S499" s="100"/>
      <c r="T499" s="100"/>
      <c r="U499" s="100"/>
      <c r="V499" s="100"/>
      <c r="W499" s="100"/>
      <c r="X499" s="100"/>
      <c r="Y499" s="100"/>
      <c r="Z499" s="100"/>
    </row>
    <row r="500" spans="1:26" x14ac:dyDescent="0.3">
      <c r="A500" s="99"/>
      <c r="B500" s="100"/>
      <c r="C500" s="101"/>
      <c r="D500" s="100"/>
      <c r="E500" s="100"/>
      <c r="F500" s="100"/>
      <c r="G500" s="100"/>
      <c r="H500" s="100"/>
      <c r="I500" s="99"/>
      <c r="J500" s="100"/>
      <c r="K500" s="100"/>
      <c r="L500" s="100"/>
      <c r="M500" s="100"/>
      <c r="N500" s="100"/>
      <c r="O500" s="100"/>
      <c r="P500" s="104"/>
      <c r="Q500" s="100"/>
      <c r="R500" s="100"/>
      <c r="S500" s="100"/>
      <c r="T500" s="100"/>
      <c r="U500" s="100"/>
      <c r="V500" s="100"/>
      <c r="W500" s="100"/>
      <c r="X500" s="100"/>
      <c r="Y500" s="100"/>
      <c r="Z500" s="100"/>
    </row>
    <row r="501" spans="1:26" x14ac:dyDescent="0.3">
      <c r="A501" s="99"/>
      <c r="B501" s="100"/>
      <c r="C501" s="101"/>
      <c r="D501" s="100"/>
      <c r="E501" s="100"/>
      <c r="F501" s="100"/>
      <c r="G501" s="100"/>
      <c r="H501" s="100"/>
      <c r="I501" s="99"/>
      <c r="J501" s="100"/>
      <c r="K501" s="100"/>
      <c r="L501" s="100"/>
      <c r="M501" s="100"/>
      <c r="N501" s="100"/>
      <c r="O501" s="100"/>
      <c r="P501" s="104"/>
      <c r="Q501" s="100"/>
      <c r="R501" s="100"/>
      <c r="S501" s="100"/>
      <c r="T501" s="100"/>
      <c r="U501" s="100"/>
      <c r="V501" s="100"/>
      <c r="W501" s="100"/>
      <c r="X501" s="100"/>
      <c r="Y501" s="100"/>
      <c r="Z501" s="100"/>
    </row>
    <row r="502" spans="1:26" x14ac:dyDescent="0.3">
      <c r="A502" s="99"/>
      <c r="B502" s="100"/>
      <c r="C502" s="101"/>
      <c r="D502" s="100"/>
      <c r="E502" s="100"/>
      <c r="F502" s="100"/>
      <c r="G502" s="100"/>
      <c r="H502" s="100"/>
      <c r="I502" s="99"/>
      <c r="J502" s="100"/>
      <c r="K502" s="100"/>
      <c r="L502" s="100"/>
      <c r="M502" s="100"/>
      <c r="N502" s="100"/>
      <c r="O502" s="100"/>
      <c r="P502" s="104"/>
      <c r="Q502" s="100"/>
      <c r="R502" s="100"/>
      <c r="S502" s="100"/>
      <c r="T502" s="100"/>
      <c r="U502" s="100"/>
      <c r="V502" s="100"/>
      <c r="W502" s="100"/>
      <c r="X502" s="100"/>
      <c r="Y502" s="100"/>
      <c r="Z502" s="100"/>
    </row>
    <row r="503" spans="1:26" x14ac:dyDescent="0.3">
      <c r="A503" s="99"/>
      <c r="B503" s="100"/>
      <c r="C503" s="101"/>
      <c r="D503" s="100"/>
      <c r="E503" s="100"/>
      <c r="F503" s="100"/>
      <c r="G503" s="100"/>
      <c r="H503" s="100"/>
      <c r="I503" s="99"/>
      <c r="J503" s="100"/>
      <c r="K503" s="100"/>
      <c r="L503" s="100"/>
      <c r="M503" s="100"/>
      <c r="N503" s="100"/>
      <c r="O503" s="100"/>
      <c r="P503" s="104"/>
      <c r="Q503" s="100"/>
      <c r="R503" s="100"/>
      <c r="S503" s="100"/>
      <c r="T503" s="100"/>
      <c r="U503" s="100"/>
      <c r="V503" s="100"/>
      <c r="W503" s="100"/>
      <c r="X503" s="100"/>
      <c r="Y503" s="100"/>
      <c r="Z503" s="100"/>
    </row>
    <row r="504" spans="1:26" x14ac:dyDescent="0.3">
      <c r="A504" s="99"/>
      <c r="B504" s="100"/>
      <c r="C504" s="101"/>
      <c r="D504" s="100"/>
      <c r="E504" s="100"/>
      <c r="F504" s="100"/>
      <c r="G504" s="100"/>
      <c r="H504" s="100"/>
      <c r="I504" s="99"/>
      <c r="J504" s="100"/>
      <c r="K504" s="100"/>
      <c r="L504" s="100"/>
      <c r="M504" s="100"/>
      <c r="N504" s="100"/>
      <c r="O504" s="100"/>
      <c r="P504" s="104"/>
      <c r="Q504" s="100"/>
      <c r="R504" s="100"/>
      <c r="S504" s="100"/>
      <c r="T504" s="100"/>
      <c r="U504" s="100"/>
      <c r="V504" s="100"/>
      <c r="W504" s="100"/>
      <c r="X504" s="100"/>
      <c r="Y504" s="100"/>
      <c r="Z504" s="100"/>
    </row>
    <row r="505" spans="1:26" x14ac:dyDescent="0.3">
      <c r="A505" s="99"/>
      <c r="B505" s="100"/>
      <c r="C505" s="101"/>
      <c r="D505" s="100"/>
      <c r="E505" s="100"/>
      <c r="F505" s="100"/>
      <c r="G505" s="100"/>
      <c r="H505" s="100"/>
      <c r="I505" s="99"/>
      <c r="J505" s="100"/>
      <c r="K505" s="100"/>
      <c r="L505" s="100"/>
      <c r="M505" s="100"/>
      <c r="N505" s="100"/>
      <c r="O505" s="100"/>
      <c r="P505" s="104"/>
      <c r="Q505" s="100"/>
      <c r="R505" s="100"/>
      <c r="S505" s="100"/>
      <c r="T505" s="100"/>
      <c r="U505" s="100"/>
      <c r="V505" s="100"/>
      <c r="W505" s="100"/>
      <c r="X505" s="100"/>
      <c r="Y505" s="100"/>
      <c r="Z505" s="100"/>
    </row>
    <row r="506" spans="1:26" x14ac:dyDescent="0.3">
      <c r="A506" s="99"/>
      <c r="B506" s="100"/>
      <c r="C506" s="101"/>
      <c r="D506" s="100"/>
      <c r="E506" s="100"/>
      <c r="F506" s="100"/>
      <c r="G506" s="100"/>
      <c r="H506" s="100"/>
      <c r="I506" s="99"/>
      <c r="J506" s="100"/>
      <c r="K506" s="100"/>
      <c r="L506" s="100"/>
      <c r="M506" s="100"/>
      <c r="N506" s="100"/>
      <c r="O506" s="100"/>
      <c r="P506" s="104"/>
      <c r="Q506" s="100"/>
      <c r="R506" s="100"/>
      <c r="S506" s="100"/>
      <c r="T506" s="100"/>
      <c r="U506" s="100"/>
      <c r="V506" s="100"/>
      <c r="W506" s="100"/>
      <c r="X506" s="100"/>
      <c r="Y506" s="100"/>
      <c r="Z506" s="100"/>
    </row>
    <row r="507" spans="1:26" x14ac:dyDescent="0.3">
      <c r="A507" s="99"/>
      <c r="B507" s="100"/>
      <c r="C507" s="101"/>
      <c r="D507" s="100"/>
      <c r="E507" s="100"/>
      <c r="F507" s="100"/>
      <c r="G507" s="100"/>
      <c r="H507" s="100"/>
      <c r="I507" s="99"/>
      <c r="J507" s="100"/>
      <c r="K507" s="100"/>
      <c r="L507" s="100"/>
      <c r="M507" s="100"/>
      <c r="N507" s="100"/>
      <c r="O507" s="100"/>
      <c r="P507" s="104"/>
      <c r="Q507" s="100"/>
      <c r="R507" s="100"/>
      <c r="S507" s="100"/>
      <c r="T507" s="100"/>
      <c r="U507" s="100"/>
      <c r="V507" s="100"/>
      <c r="W507" s="100"/>
      <c r="X507" s="100"/>
      <c r="Y507" s="100"/>
      <c r="Z507" s="100"/>
    </row>
    <row r="508" spans="1:26" x14ac:dyDescent="0.3">
      <c r="A508" s="99"/>
      <c r="B508" s="100"/>
      <c r="C508" s="101"/>
      <c r="D508" s="100"/>
      <c r="E508" s="100"/>
      <c r="F508" s="100"/>
      <c r="G508" s="100"/>
      <c r="H508" s="100"/>
      <c r="I508" s="99"/>
      <c r="J508" s="100"/>
      <c r="K508" s="100"/>
      <c r="L508" s="100"/>
      <c r="M508" s="100"/>
      <c r="N508" s="100"/>
      <c r="O508" s="100"/>
      <c r="P508" s="104"/>
      <c r="Q508" s="100"/>
      <c r="R508" s="100"/>
      <c r="S508" s="100"/>
      <c r="T508" s="100"/>
      <c r="U508" s="100"/>
      <c r="V508" s="100"/>
      <c r="W508" s="100"/>
      <c r="X508" s="100"/>
      <c r="Y508" s="100"/>
      <c r="Z508" s="100"/>
    </row>
    <row r="509" spans="1:26" x14ac:dyDescent="0.3">
      <c r="A509" s="99"/>
      <c r="B509" s="100"/>
      <c r="C509" s="101"/>
      <c r="D509" s="100"/>
      <c r="E509" s="100"/>
      <c r="F509" s="100"/>
      <c r="G509" s="100"/>
      <c r="H509" s="100"/>
      <c r="I509" s="99"/>
      <c r="J509" s="100"/>
      <c r="K509" s="100"/>
      <c r="L509" s="100"/>
      <c r="M509" s="100"/>
      <c r="N509" s="100"/>
      <c r="O509" s="100"/>
      <c r="P509" s="104"/>
      <c r="Q509" s="100"/>
      <c r="R509" s="100"/>
      <c r="S509" s="100"/>
      <c r="T509" s="100"/>
      <c r="U509" s="100"/>
      <c r="V509" s="100"/>
      <c r="W509" s="100"/>
      <c r="X509" s="100"/>
      <c r="Y509" s="100"/>
      <c r="Z509" s="100"/>
    </row>
    <row r="510" spans="1:26" x14ac:dyDescent="0.3">
      <c r="A510" s="99"/>
      <c r="B510" s="100"/>
      <c r="C510" s="101"/>
      <c r="D510" s="100"/>
      <c r="E510" s="100"/>
      <c r="F510" s="100"/>
      <c r="G510" s="100"/>
      <c r="H510" s="100"/>
      <c r="I510" s="99"/>
      <c r="J510" s="100"/>
      <c r="K510" s="100"/>
      <c r="L510" s="100"/>
      <c r="M510" s="100"/>
      <c r="N510" s="100"/>
      <c r="O510" s="100"/>
      <c r="P510" s="104"/>
      <c r="Q510" s="100"/>
      <c r="R510" s="100"/>
      <c r="S510" s="100"/>
      <c r="T510" s="100"/>
      <c r="U510" s="100"/>
      <c r="V510" s="100"/>
      <c r="W510" s="100"/>
      <c r="X510" s="100"/>
      <c r="Y510" s="100"/>
      <c r="Z510" s="100"/>
    </row>
    <row r="511" spans="1:26" x14ac:dyDescent="0.3">
      <c r="A511" s="99"/>
      <c r="B511" s="100"/>
      <c r="C511" s="101"/>
      <c r="D511" s="100"/>
      <c r="E511" s="100"/>
      <c r="F511" s="100"/>
      <c r="G511" s="100"/>
      <c r="H511" s="100"/>
      <c r="I511" s="99"/>
      <c r="J511" s="100"/>
      <c r="K511" s="100"/>
      <c r="L511" s="100"/>
      <c r="M511" s="100"/>
      <c r="N511" s="100"/>
      <c r="O511" s="100"/>
      <c r="P511" s="104"/>
      <c r="Q511" s="100"/>
      <c r="R511" s="100"/>
      <c r="S511" s="100"/>
      <c r="T511" s="100"/>
      <c r="U511" s="100"/>
      <c r="V511" s="100"/>
      <c r="W511" s="100"/>
      <c r="X511" s="100"/>
      <c r="Y511" s="100"/>
      <c r="Z511" s="100"/>
    </row>
    <row r="512" spans="1:26" x14ac:dyDescent="0.3">
      <c r="A512" s="99"/>
      <c r="B512" s="100"/>
      <c r="C512" s="101"/>
      <c r="D512" s="100"/>
      <c r="E512" s="100"/>
      <c r="F512" s="100"/>
      <c r="G512" s="100"/>
      <c r="H512" s="100"/>
      <c r="I512" s="99"/>
      <c r="J512" s="100"/>
      <c r="K512" s="100"/>
      <c r="L512" s="100"/>
      <c r="M512" s="100"/>
      <c r="N512" s="100"/>
      <c r="O512" s="100"/>
      <c r="P512" s="104"/>
      <c r="Q512" s="100"/>
      <c r="R512" s="100"/>
      <c r="S512" s="100"/>
      <c r="T512" s="100"/>
      <c r="U512" s="100"/>
      <c r="V512" s="100"/>
      <c r="W512" s="100"/>
      <c r="X512" s="100"/>
      <c r="Y512" s="100"/>
      <c r="Z512" s="100"/>
    </row>
    <row r="513" spans="1:26" x14ac:dyDescent="0.3">
      <c r="A513" s="99"/>
      <c r="B513" s="100"/>
      <c r="C513" s="101"/>
      <c r="D513" s="100"/>
      <c r="E513" s="100"/>
      <c r="F513" s="100"/>
      <c r="G513" s="100"/>
      <c r="H513" s="100"/>
      <c r="I513" s="99"/>
      <c r="J513" s="100"/>
      <c r="K513" s="100"/>
      <c r="L513" s="100"/>
      <c r="M513" s="100"/>
      <c r="N513" s="100"/>
      <c r="O513" s="100"/>
      <c r="P513" s="104"/>
      <c r="Q513" s="100"/>
      <c r="R513" s="100"/>
      <c r="S513" s="100"/>
      <c r="T513" s="100"/>
      <c r="U513" s="100"/>
      <c r="V513" s="100"/>
      <c r="W513" s="100"/>
      <c r="X513" s="100"/>
      <c r="Y513" s="100"/>
      <c r="Z513" s="100"/>
    </row>
    <row r="514" spans="1:26" x14ac:dyDescent="0.3">
      <c r="A514" s="99"/>
      <c r="B514" s="100"/>
      <c r="C514" s="101"/>
      <c r="D514" s="100"/>
      <c r="E514" s="100"/>
      <c r="F514" s="100"/>
      <c r="G514" s="100"/>
      <c r="H514" s="100"/>
      <c r="I514" s="99"/>
      <c r="J514" s="100"/>
      <c r="K514" s="100"/>
      <c r="L514" s="100"/>
      <c r="M514" s="100"/>
      <c r="N514" s="100"/>
      <c r="O514" s="100"/>
      <c r="P514" s="104"/>
      <c r="Q514" s="100"/>
      <c r="R514" s="100"/>
      <c r="S514" s="100"/>
      <c r="T514" s="100"/>
      <c r="U514" s="100"/>
      <c r="V514" s="100"/>
      <c r="W514" s="100"/>
      <c r="X514" s="100"/>
      <c r="Y514" s="100"/>
      <c r="Z514" s="100"/>
    </row>
    <row r="515" spans="1:26" x14ac:dyDescent="0.3">
      <c r="A515" s="99"/>
      <c r="B515" s="100"/>
      <c r="C515" s="101"/>
      <c r="D515" s="100"/>
      <c r="E515" s="100"/>
      <c r="F515" s="100"/>
      <c r="G515" s="100"/>
      <c r="H515" s="100"/>
      <c r="I515" s="99"/>
      <c r="J515" s="100"/>
      <c r="K515" s="100"/>
      <c r="L515" s="100"/>
      <c r="M515" s="100"/>
      <c r="N515" s="100"/>
      <c r="O515" s="100"/>
      <c r="P515" s="104"/>
      <c r="Q515" s="100"/>
      <c r="R515" s="100"/>
      <c r="S515" s="100"/>
      <c r="T515" s="100"/>
      <c r="U515" s="100"/>
      <c r="V515" s="100"/>
      <c r="W515" s="100"/>
      <c r="X515" s="100"/>
      <c r="Y515" s="100"/>
      <c r="Z515" s="100"/>
    </row>
    <row r="516" spans="1:26" x14ac:dyDescent="0.3">
      <c r="A516" s="99"/>
      <c r="B516" s="100"/>
      <c r="C516" s="101"/>
      <c r="D516" s="100"/>
      <c r="E516" s="100"/>
      <c r="F516" s="100"/>
      <c r="G516" s="100"/>
      <c r="H516" s="100"/>
      <c r="I516" s="99"/>
      <c r="J516" s="100"/>
      <c r="K516" s="100"/>
      <c r="L516" s="100"/>
      <c r="M516" s="100"/>
      <c r="N516" s="100"/>
      <c r="O516" s="100"/>
      <c r="P516" s="104"/>
      <c r="Q516" s="100"/>
      <c r="R516" s="100"/>
      <c r="S516" s="100"/>
      <c r="T516" s="100"/>
      <c r="U516" s="100"/>
      <c r="V516" s="100"/>
      <c r="W516" s="100"/>
      <c r="X516" s="100"/>
      <c r="Y516" s="100"/>
      <c r="Z516" s="100"/>
    </row>
    <row r="517" spans="1:26" x14ac:dyDescent="0.3">
      <c r="A517" s="99"/>
      <c r="B517" s="100"/>
      <c r="C517" s="101"/>
      <c r="D517" s="100"/>
      <c r="E517" s="100"/>
      <c r="F517" s="100"/>
      <c r="G517" s="100"/>
      <c r="H517" s="100"/>
      <c r="I517" s="99"/>
      <c r="J517" s="100"/>
      <c r="K517" s="100"/>
      <c r="L517" s="100"/>
      <c r="M517" s="100"/>
      <c r="N517" s="100"/>
      <c r="O517" s="100"/>
      <c r="P517" s="104"/>
      <c r="Q517" s="100"/>
      <c r="R517" s="100"/>
      <c r="S517" s="100"/>
      <c r="T517" s="100"/>
      <c r="U517" s="100"/>
      <c r="V517" s="100"/>
      <c r="W517" s="100"/>
      <c r="X517" s="100"/>
      <c r="Y517" s="100"/>
      <c r="Z517" s="100"/>
    </row>
    <row r="518" spans="1:26" x14ac:dyDescent="0.3">
      <c r="A518" s="99"/>
      <c r="B518" s="100"/>
      <c r="C518" s="101"/>
      <c r="D518" s="100"/>
      <c r="E518" s="100"/>
      <c r="F518" s="100"/>
      <c r="G518" s="100"/>
      <c r="H518" s="100"/>
      <c r="I518" s="99"/>
      <c r="J518" s="100"/>
      <c r="K518" s="100"/>
      <c r="L518" s="100"/>
      <c r="M518" s="100"/>
      <c r="N518" s="100"/>
      <c r="O518" s="100"/>
      <c r="P518" s="104"/>
      <c r="Q518" s="100"/>
      <c r="R518" s="100"/>
      <c r="S518" s="100"/>
      <c r="T518" s="100"/>
      <c r="U518" s="100"/>
      <c r="V518" s="100"/>
      <c r="W518" s="100"/>
      <c r="X518" s="100"/>
      <c r="Y518" s="100"/>
      <c r="Z518" s="100"/>
    </row>
    <row r="519" spans="1:26" x14ac:dyDescent="0.3">
      <c r="A519" s="99"/>
      <c r="B519" s="100"/>
      <c r="C519" s="101"/>
      <c r="D519" s="100"/>
      <c r="E519" s="100"/>
      <c r="F519" s="100"/>
      <c r="G519" s="100"/>
      <c r="H519" s="100"/>
      <c r="I519" s="99"/>
      <c r="J519" s="100"/>
      <c r="K519" s="100"/>
      <c r="L519" s="100"/>
      <c r="M519" s="100"/>
      <c r="N519" s="100"/>
      <c r="O519" s="100"/>
      <c r="P519" s="104"/>
      <c r="Q519" s="100"/>
      <c r="R519" s="100"/>
      <c r="S519" s="100"/>
      <c r="T519" s="100"/>
      <c r="U519" s="100"/>
      <c r="V519" s="100"/>
      <c r="W519" s="100"/>
      <c r="X519" s="100"/>
      <c r="Y519" s="100"/>
      <c r="Z519" s="100"/>
    </row>
    <row r="520" spans="1:26" x14ac:dyDescent="0.3">
      <c r="A520" s="99"/>
      <c r="B520" s="100"/>
      <c r="C520" s="101"/>
      <c r="D520" s="100"/>
      <c r="E520" s="100"/>
      <c r="F520" s="100"/>
      <c r="G520" s="100"/>
      <c r="H520" s="100"/>
      <c r="I520" s="99"/>
      <c r="J520" s="100"/>
      <c r="K520" s="100"/>
      <c r="L520" s="100"/>
      <c r="M520" s="100"/>
      <c r="N520" s="100"/>
      <c r="O520" s="100"/>
      <c r="P520" s="104"/>
      <c r="Q520" s="100"/>
      <c r="R520" s="100"/>
      <c r="S520" s="100"/>
      <c r="T520" s="100"/>
      <c r="U520" s="100"/>
      <c r="V520" s="100"/>
      <c r="W520" s="100"/>
      <c r="X520" s="100"/>
      <c r="Y520" s="100"/>
      <c r="Z520" s="100"/>
    </row>
    <row r="521" spans="1:26" x14ac:dyDescent="0.3">
      <c r="A521" s="99"/>
      <c r="B521" s="100"/>
      <c r="C521" s="101"/>
      <c r="D521" s="100"/>
      <c r="E521" s="100"/>
      <c r="F521" s="100"/>
      <c r="G521" s="100"/>
      <c r="H521" s="100"/>
      <c r="I521" s="99"/>
      <c r="J521" s="100"/>
      <c r="K521" s="100"/>
      <c r="L521" s="100"/>
      <c r="M521" s="100"/>
      <c r="N521" s="100"/>
      <c r="O521" s="100"/>
      <c r="P521" s="104"/>
      <c r="Q521" s="100"/>
      <c r="R521" s="100"/>
      <c r="S521" s="100"/>
      <c r="T521" s="100"/>
      <c r="U521" s="100"/>
      <c r="V521" s="100"/>
      <c r="W521" s="100"/>
      <c r="X521" s="100"/>
      <c r="Y521" s="100"/>
      <c r="Z521" s="100"/>
    </row>
    <row r="522" spans="1:26" x14ac:dyDescent="0.3">
      <c r="A522" s="99"/>
      <c r="B522" s="100"/>
      <c r="C522" s="101"/>
      <c r="D522" s="100"/>
      <c r="E522" s="100"/>
      <c r="F522" s="100"/>
      <c r="G522" s="100"/>
      <c r="H522" s="100"/>
      <c r="I522" s="99"/>
      <c r="J522" s="100"/>
      <c r="K522" s="100"/>
      <c r="L522" s="100"/>
      <c r="M522" s="100"/>
      <c r="N522" s="100"/>
      <c r="O522" s="100"/>
      <c r="P522" s="104"/>
      <c r="Q522" s="100"/>
      <c r="R522" s="100"/>
      <c r="S522" s="100"/>
      <c r="T522" s="100"/>
      <c r="U522" s="100"/>
      <c r="V522" s="100"/>
      <c r="W522" s="100"/>
      <c r="X522" s="100"/>
      <c r="Y522" s="100"/>
      <c r="Z522" s="100"/>
    </row>
    <row r="523" spans="1:26" x14ac:dyDescent="0.3">
      <c r="A523" s="99"/>
      <c r="B523" s="100"/>
      <c r="C523" s="101"/>
      <c r="D523" s="100"/>
      <c r="E523" s="100"/>
      <c r="F523" s="100"/>
      <c r="G523" s="100"/>
      <c r="H523" s="100"/>
      <c r="I523" s="99"/>
      <c r="J523" s="100"/>
      <c r="K523" s="100"/>
      <c r="L523" s="100"/>
      <c r="M523" s="100"/>
      <c r="N523" s="100"/>
      <c r="O523" s="100"/>
      <c r="P523" s="104"/>
      <c r="Q523" s="100"/>
      <c r="R523" s="100"/>
      <c r="S523" s="100"/>
      <c r="T523" s="100"/>
      <c r="U523" s="100"/>
      <c r="V523" s="100"/>
      <c r="W523" s="100"/>
      <c r="X523" s="100"/>
      <c r="Y523" s="100"/>
      <c r="Z523" s="100"/>
    </row>
    <row r="524" spans="1:26" x14ac:dyDescent="0.3">
      <c r="A524" s="99"/>
      <c r="B524" s="100"/>
      <c r="C524" s="101"/>
      <c r="D524" s="100"/>
      <c r="E524" s="100"/>
      <c r="F524" s="100"/>
      <c r="G524" s="100"/>
      <c r="H524" s="100"/>
      <c r="I524" s="99"/>
      <c r="J524" s="100"/>
      <c r="K524" s="100"/>
      <c r="L524" s="100"/>
      <c r="M524" s="100"/>
      <c r="N524" s="100"/>
      <c r="O524" s="100"/>
      <c r="P524" s="104"/>
      <c r="Q524" s="100"/>
      <c r="R524" s="100"/>
      <c r="S524" s="100"/>
      <c r="T524" s="100"/>
      <c r="U524" s="100"/>
      <c r="V524" s="100"/>
      <c r="W524" s="100"/>
      <c r="X524" s="100"/>
      <c r="Y524" s="100"/>
      <c r="Z524" s="100"/>
    </row>
    <row r="525" spans="1:26" x14ac:dyDescent="0.3">
      <c r="A525" s="99"/>
      <c r="B525" s="100"/>
      <c r="C525" s="101"/>
      <c r="D525" s="100"/>
      <c r="E525" s="100"/>
      <c r="F525" s="100"/>
      <c r="G525" s="100"/>
      <c r="H525" s="100"/>
      <c r="I525" s="99"/>
      <c r="J525" s="100"/>
      <c r="K525" s="100"/>
      <c r="L525" s="100"/>
      <c r="M525" s="100"/>
      <c r="N525" s="100"/>
      <c r="O525" s="100"/>
      <c r="P525" s="104"/>
      <c r="Q525" s="100"/>
      <c r="R525" s="100"/>
      <c r="S525" s="100"/>
      <c r="T525" s="100"/>
      <c r="U525" s="100"/>
      <c r="V525" s="100"/>
      <c r="W525" s="100"/>
      <c r="X525" s="100"/>
      <c r="Y525" s="100"/>
      <c r="Z525" s="100"/>
    </row>
    <row r="526" spans="1:26" x14ac:dyDescent="0.3">
      <c r="A526" s="99"/>
      <c r="B526" s="100"/>
      <c r="C526" s="101"/>
      <c r="D526" s="100"/>
      <c r="E526" s="100"/>
      <c r="F526" s="100"/>
      <c r="G526" s="100"/>
      <c r="H526" s="100"/>
      <c r="I526" s="99"/>
      <c r="J526" s="100"/>
      <c r="K526" s="100"/>
      <c r="L526" s="100"/>
      <c r="M526" s="100"/>
      <c r="N526" s="100"/>
      <c r="O526" s="100"/>
      <c r="P526" s="104"/>
      <c r="Q526" s="100"/>
      <c r="R526" s="100"/>
      <c r="S526" s="100"/>
      <c r="T526" s="100"/>
      <c r="U526" s="100"/>
      <c r="V526" s="100"/>
      <c r="W526" s="100"/>
      <c r="X526" s="100"/>
      <c r="Y526" s="100"/>
      <c r="Z526" s="100"/>
    </row>
    <row r="527" spans="1:26" x14ac:dyDescent="0.3">
      <c r="A527" s="99"/>
      <c r="B527" s="100"/>
      <c r="C527" s="101"/>
      <c r="D527" s="100"/>
      <c r="E527" s="100"/>
      <c r="F527" s="100"/>
      <c r="G527" s="100"/>
      <c r="H527" s="100"/>
      <c r="I527" s="99"/>
      <c r="J527" s="100"/>
      <c r="K527" s="100"/>
      <c r="L527" s="100"/>
      <c r="M527" s="100"/>
      <c r="N527" s="100"/>
      <c r="O527" s="100"/>
      <c r="P527" s="104"/>
      <c r="Q527" s="100"/>
      <c r="R527" s="100"/>
      <c r="S527" s="100"/>
      <c r="T527" s="100"/>
      <c r="U527" s="100"/>
      <c r="V527" s="100"/>
      <c r="W527" s="100"/>
      <c r="X527" s="100"/>
      <c r="Y527" s="100"/>
      <c r="Z527" s="100"/>
    </row>
    <row r="528" spans="1:26" x14ac:dyDescent="0.3">
      <c r="A528" s="99"/>
      <c r="B528" s="100"/>
      <c r="C528" s="101"/>
      <c r="D528" s="100"/>
      <c r="E528" s="100"/>
      <c r="F528" s="100"/>
      <c r="G528" s="100"/>
      <c r="H528" s="100"/>
      <c r="I528" s="99"/>
      <c r="J528" s="100"/>
      <c r="K528" s="100"/>
      <c r="L528" s="100"/>
      <c r="M528" s="100"/>
      <c r="N528" s="100"/>
      <c r="O528" s="100"/>
      <c r="P528" s="104"/>
      <c r="Q528" s="100"/>
      <c r="R528" s="100"/>
      <c r="S528" s="100"/>
      <c r="T528" s="100"/>
      <c r="U528" s="100"/>
      <c r="V528" s="100"/>
      <c r="W528" s="100"/>
      <c r="X528" s="100"/>
      <c r="Y528" s="100"/>
      <c r="Z528" s="100"/>
    </row>
  </sheetData>
  <mergeCells count="2">
    <mergeCell ref="B10:B12"/>
    <mergeCell ref="C10:C12"/>
  </mergeCells>
  <phoneticPr fontId="12" type="noConversion"/>
  <conditionalFormatting sqref="E3:H5 E15:H1048576">
    <cfRule type="cellIs" dxfId="745" priority="131" operator="equal">
      <formula>"No"</formula>
    </cfRule>
  </conditionalFormatting>
  <conditionalFormatting sqref="E7:H9">
    <cfRule type="cellIs" dxfId="744" priority="92" operator="equal">
      <formula>"No"</formula>
    </cfRule>
  </conditionalFormatting>
  <conditionalFormatting sqref="E6:H6">
    <cfRule type="cellIs" dxfId="743" priority="91" operator="equal">
      <formula>"No"</formula>
    </cfRule>
  </conditionalFormatting>
  <conditionalFormatting sqref="M6">
    <cfRule type="cellIs" dxfId="742" priority="79" operator="equal">
      <formula>#REF!</formula>
    </cfRule>
    <cfRule type="cellIs" dxfId="741" priority="80" operator="equal">
      <formula>#REF!</formula>
    </cfRule>
    <cfRule type="cellIs" dxfId="740" priority="81" operator="equal">
      <formula>#REF!</formula>
    </cfRule>
  </conditionalFormatting>
  <conditionalFormatting sqref="M6">
    <cfRule type="cellIs" dxfId="739" priority="77" operator="equal">
      <formula>"Pass"</formula>
    </cfRule>
    <cfRule type="cellIs" dxfId="738" priority="78" operator="equal">
      <formula>"Fail"</formula>
    </cfRule>
  </conditionalFormatting>
  <conditionalFormatting sqref="M7">
    <cfRule type="cellIs" dxfId="737" priority="69" operator="equal">
      <formula>#REF!</formula>
    </cfRule>
    <cfRule type="cellIs" dxfId="736" priority="70" operator="equal">
      <formula>#REF!</formula>
    </cfRule>
    <cfRule type="cellIs" dxfId="735" priority="71" operator="equal">
      <formula>#REF!</formula>
    </cfRule>
  </conditionalFormatting>
  <conditionalFormatting sqref="M7">
    <cfRule type="cellIs" dxfId="734" priority="67" operator="equal">
      <formula>"Pass"</formula>
    </cfRule>
    <cfRule type="cellIs" dxfId="733" priority="68" operator="equal">
      <formula>"Fail"</formula>
    </cfRule>
  </conditionalFormatting>
  <conditionalFormatting sqref="M8">
    <cfRule type="cellIs" dxfId="732" priority="64" operator="equal">
      <formula>#REF!</formula>
    </cfRule>
    <cfRule type="cellIs" dxfId="731" priority="65" operator="equal">
      <formula>#REF!</formula>
    </cfRule>
    <cfRule type="cellIs" dxfId="730" priority="66" operator="equal">
      <formula>#REF!</formula>
    </cfRule>
  </conditionalFormatting>
  <conditionalFormatting sqref="M8">
    <cfRule type="cellIs" dxfId="729" priority="62" operator="equal">
      <formula>"Pass"</formula>
    </cfRule>
    <cfRule type="cellIs" dxfId="728" priority="63" operator="equal">
      <formula>"Fail"</formula>
    </cfRule>
  </conditionalFormatting>
  <conditionalFormatting sqref="M9">
    <cfRule type="cellIs" dxfId="727" priority="59" operator="equal">
      <formula>#REF!</formula>
    </cfRule>
    <cfRule type="cellIs" dxfId="726" priority="60" operator="equal">
      <formula>#REF!</formula>
    </cfRule>
    <cfRule type="cellIs" dxfId="725" priority="61" operator="equal">
      <formula>#REF!</formula>
    </cfRule>
  </conditionalFormatting>
  <conditionalFormatting sqref="M9">
    <cfRule type="cellIs" dxfId="724" priority="57" operator="equal">
      <formula>"Pass"</formula>
    </cfRule>
    <cfRule type="cellIs" dxfId="723" priority="58" operator="equal">
      <formula>"Fail"</formula>
    </cfRule>
  </conditionalFormatting>
  <conditionalFormatting sqref="M10">
    <cfRule type="cellIs" dxfId="722" priority="54" operator="equal">
      <formula>#REF!</formula>
    </cfRule>
    <cfRule type="cellIs" dxfId="721" priority="55" operator="equal">
      <formula>#REF!</formula>
    </cfRule>
    <cfRule type="cellIs" dxfId="720" priority="56" operator="equal">
      <formula>#REF!</formula>
    </cfRule>
  </conditionalFormatting>
  <conditionalFormatting sqref="M10">
    <cfRule type="cellIs" dxfId="719" priority="52" operator="equal">
      <formula>"Pass"</formula>
    </cfRule>
    <cfRule type="cellIs" dxfId="718" priority="53" operator="equal">
      <formula>"Fail"</formula>
    </cfRule>
  </conditionalFormatting>
  <conditionalFormatting sqref="M13">
    <cfRule type="cellIs" dxfId="717" priority="49" operator="equal">
      <formula>#REF!</formula>
    </cfRule>
    <cfRule type="cellIs" dxfId="716" priority="50" operator="equal">
      <formula>#REF!</formula>
    </cfRule>
    <cfRule type="cellIs" dxfId="715" priority="51" operator="equal">
      <formula>#REF!</formula>
    </cfRule>
  </conditionalFormatting>
  <conditionalFormatting sqref="M13">
    <cfRule type="cellIs" dxfId="714" priority="47" operator="equal">
      <formula>"Pass"</formula>
    </cfRule>
    <cfRule type="cellIs" dxfId="713" priority="48" operator="equal">
      <formula>"Fail"</formula>
    </cfRule>
  </conditionalFormatting>
  <conditionalFormatting sqref="E10 G10">
    <cfRule type="cellIs" dxfId="712" priority="21" operator="equal">
      <formula>"No"</formula>
    </cfRule>
  </conditionalFormatting>
  <conditionalFormatting sqref="F10">
    <cfRule type="cellIs" dxfId="711" priority="20" operator="equal">
      <formula>"No"</formula>
    </cfRule>
  </conditionalFormatting>
  <conditionalFormatting sqref="H10">
    <cfRule type="cellIs" dxfId="710" priority="19" operator="equal">
      <formula>"No"</formula>
    </cfRule>
  </conditionalFormatting>
  <conditionalFormatting sqref="F13">
    <cfRule type="cellIs" dxfId="709" priority="18" operator="equal">
      <formula>"No"</formula>
    </cfRule>
  </conditionalFormatting>
  <conditionalFormatting sqref="H13">
    <cfRule type="cellIs" dxfId="708" priority="17" operator="equal">
      <formula>"No"</formula>
    </cfRule>
  </conditionalFormatting>
  <conditionalFormatting sqref="M11">
    <cfRule type="cellIs" dxfId="707" priority="14" operator="equal">
      <formula>#REF!</formula>
    </cfRule>
    <cfRule type="cellIs" dxfId="706" priority="15" operator="equal">
      <formula>#REF!</formula>
    </cfRule>
    <cfRule type="cellIs" dxfId="705" priority="16" operator="equal">
      <formula>#REF!</formula>
    </cfRule>
  </conditionalFormatting>
  <conditionalFormatting sqref="M11">
    <cfRule type="cellIs" dxfId="704" priority="12" operator="equal">
      <formula>"Pass"</formula>
    </cfRule>
    <cfRule type="cellIs" dxfId="703" priority="13" operator="equal">
      <formula>"Fail"</formula>
    </cfRule>
  </conditionalFormatting>
  <conditionalFormatting sqref="E11 G11">
    <cfRule type="cellIs" dxfId="702" priority="11" operator="equal">
      <formula>"No"</formula>
    </cfRule>
  </conditionalFormatting>
  <conditionalFormatting sqref="F11">
    <cfRule type="cellIs" dxfId="701" priority="10" operator="equal">
      <formula>"No"</formula>
    </cfRule>
  </conditionalFormatting>
  <conditionalFormatting sqref="H11">
    <cfRule type="cellIs" dxfId="700" priority="9" operator="equal">
      <formula>"No"</formula>
    </cfRule>
  </conditionalFormatting>
  <conditionalFormatting sqref="M12">
    <cfRule type="cellIs" dxfId="699" priority="6" operator="equal">
      <formula>#REF!</formula>
    </cfRule>
    <cfRule type="cellIs" dxfId="698" priority="7" operator="equal">
      <formula>#REF!</formula>
    </cfRule>
    <cfRule type="cellIs" dxfId="697" priority="8" operator="equal">
      <formula>#REF!</formula>
    </cfRule>
  </conditionalFormatting>
  <conditionalFormatting sqref="M12">
    <cfRule type="cellIs" dxfId="696" priority="4" operator="equal">
      <formula>"Pass"</formula>
    </cfRule>
    <cfRule type="cellIs" dxfId="695" priority="5" operator="equal">
      <formula>"Fail"</formula>
    </cfRule>
  </conditionalFormatting>
  <conditionalFormatting sqref="E12 G12">
    <cfRule type="cellIs" dxfId="694" priority="3" operator="equal">
      <formula>"No"</formula>
    </cfRule>
  </conditionalFormatting>
  <conditionalFormatting sqref="F12">
    <cfRule type="cellIs" dxfId="693" priority="2" operator="equal">
      <formula>"No"</formula>
    </cfRule>
  </conditionalFormatting>
  <conditionalFormatting sqref="H12">
    <cfRule type="cellIs" dxfId="692" priority="1" operator="equal">
      <formula>"No"</formula>
    </cfRule>
  </conditionalFormatting>
  <dataValidations count="1">
    <dataValidation type="list" allowBlank="1" showInputMessage="1" showErrorMessage="1" sqref="M6:M13" xr:uid="{308E21B3-7122-4BBB-A0CC-6E107CF756E2}">
      <formula1>$M$17:$M$20</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5060-FD0D-49FC-A262-0EDAB5845E3B}">
  <sheetPr>
    <pageSetUpPr fitToPage="1"/>
  </sheetPr>
  <dimension ref="A1:AA926"/>
  <sheetViews>
    <sheetView zoomScale="80" zoomScaleNormal="80" workbookViewId="0">
      <pane ySplit="4" topLeftCell="A5" activePane="bottomLeft" state="frozen"/>
      <selection pane="bottomLeft" activeCell="J5" sqref="J5"/>
    </sheetView>
  </sheetViews>
  <sheetFormatPr defaultColWidth="9.109375" defaultRowHeight="14.4" outlineLevelRow="1" x14ac:dyDescent="0.3"/>
  <cols>
    <col min="1" max="1" width="17.5546875" style="19" customWidth="1"/>
    <col min="2" max="2" width="13.88671875" style="5" customWidth="1"/>
    <col min="3" max="3" width="69.44140625" style="18" customWidth="1"/>
    <col min="4" max="4" width="13" style="5" customWidth="1"/>
    <col min="5" max="8" width="10.5546875" style="24" customWidth="1"/>
    <col min="9" max="9" width="44.88671875" style="19" customWidth="1"/>
    <col min="10" max="10" width="19.88671875" style="5" customWidth="1"/>
    <col min="11" max="11" width="27.33203125" style="5" customWidth="1"/>
    <col min="12" max="12" width="60.33203125" style="5" customWidth="1"/>
    <col min="13" max="13" width="64.5546875" style="5" customWidth="1"/>
    <col min="14" max="14" width="21.33203125" style="5" customWidth="1"/>
    <col min="15" max="15" width="45.33203125" style="5" customWidth="1"/>
    <col min="16" max="16" width="66.5546875" style="5" customWidth="1"/>
    <col min="17" max="17" width="5" style="24" hidden="1" customWidth="1"/>
    <col min="18" max="18" width="16.109375" style="5" hidden="1" customWidth="1"/>
    <col min="19" max="19" width="9.6640625" style="5" hidden="1" customWidth="1"/>
    <col min="20" max="20" width="9.88671875" style="5" hidden="1" customWidth="1"/>
    <col min="21" max="21" width="11" style="5" hidden="1" customWidth="1"/>
    <col min="22" max="22" width="11.109375" style="5" hidden="1" customWidth="1"/>
    <col min="23" max="23" width="28.5546875" style="5" customWidth="1"/>
    <col min="24" max="26" width="9.109375" style="5"/>
    <col min="27" max="27" width="14.5546875" style="568" customWidth="1"/>
    <col min="28" max="16384" width="9.109375" style="5"/>
  </cols>
  <sheetData>
    <row r="1" spans="1:27" x14ac:dyDescent="0.3">
      <c r="A1" s="39"/>
      <c r="B1" s="31"/>
      <c r="C1" s="38" t="s">
        <v>30</v>
      </c>
      <c r="D1" s="37"/>
      <c r="E1" s="538"/>
      <c r="F1" s="538"/>
      <c r="G1" s="538"/>
      <c r="H1" s="538"/>
      <c r="I1" s="37"/>
      <c r="J1" s="1"/>
      <c r="K1" s="1"/>
      <c r="L1" s="1"/>
      <c r="M1" s="1"/>
      <c r="N1" s="2"/>
      <c r="O1" s="3"/>
      <c r="P1" s="3"/>
      <c r="Q1" s="4"/>
      <c r="R1" s="100"/>
      <c r="S1" s="100"/>
      <c r="T1" s="100"/>
      <c r="U1" s="100"/>
      <c r="V1" s="100"/>
      <c r="W1" s="100"/>
      <c r="X1" s="100"/>
      <c r="Y1" s="100"/>
      <c r="Z1" s="100"/>
    </row>
    <row r="2" spans="1:27" ht="13.35" hidden="1" customHeight="1" outlineLevel="1" x14ac:dyDescent="0.3">
      <c r="A2" s="1"/>
      <c r="B2" s="1"/>
      <c r="C2" s="1"/>
      <c r="D2" s="1"/>
      <c r="E2" s="538"/>
      <c r="F2" s="538"/>
      <c r="G2" s="538"/>
      <c r="H2" s="538"/>
      <c r="I2" s="1"/>
      <c r="J2" s="1"/>
      <c r="K2" s="1"/>
      <c r="L2" s="1"/>
      <c r="M2" s="1"/>
      <c r="N2" s="1"/>
      <c r="O2" s="1"/>
      <c r="P2" s="1"/>
      <c r="Q2" s="4"/>
      <c r="R2" s="100"/>
      <c r="S2" s="100"/>
      <c r="T2" s="100"/>
      <c r="U2" s="100"/>
      <c r="V2" s="100"/>
      <c r="W2" s="100"/>
      <c r="X2" s="100"/>
      <c r="Y2" s="100"/>
      <c r="Z2" s="100"/>
    </row>
    <row r="3" spans="1:27" ht="14.25" hidden="1" customHeight="1" outlineLevel="1" x14ac:dyDescent="0.3">
      <c r="A3" s="8"/>
      <c r="B3" s="6"/>
      <c r="C3" s="7"/>
      <c r="D3" s="8"/>
      <c r="E3" s="539"/>
      <c r="F3" s="539"/>
      <c r="G3" s="539"/>
      <c r="H3" s="539"/>
      <c r="I3" s="8"/>
      <c r="J3" s="8"/>
      <c r="K3" s="8"/>
      <c r="L3" s="8"/>
      <c r="M3" s="8"/>
      <c r="N3" s="9"/>
      <c r="O3" s="10"/>
      <c r="P3" s="10"/>
      <c r="Q3" s="4"/>
      <c r="R3" s="100"/>
      <c r="S3" s="100"/>
      <c r="T3" s="100"/>
      <c r="U3" s="100"/>
      <c r="V3" s="100"/>
      <c r="W3" s="100"/>
      <c r="X3" s="100"/>
      <c r="Y3" s="100"/>
      <c r="Z3" s="100"/>
    </row>
    <row r="4" spans="1:27" ht="63.75" customHeight="1" collapsed="1" x14ac:dyDescent="0.3">
      <c r="A4" s="189" t="s">
        <v>338</v>
      </c>
      <c r="B4" s="40" t="s">
        <v>165</v>
      </c>
      <c r="C4" s="33" t="s">
        <v>2</v>
      </c>
      <c r="D4" s="34" t="s">
        <v>1400</v>
      </c>
      <c r="E4" s="34" t="s">
        <v>698</v>
      </c>
      <c r="F4" s="34" t="s">
        <v>699</v>
      </c>
      <c r="G4" s="34" t="s">
        <v>1019</v>
      </c>
      <c r="H4" s="34" t="s">
        <v>1020</v>
      </c>
      <c r="I4" s="35" t="s">
        <v>19</v>
      </c>
      <c r="J4" s="820" t="s">
        <v>392</v>
      </c>
      <c r="K4" s="821"/>
      <c r="L4" s="36" t="s">
        <v>3</v>
      </c>
      <c r="M4" s="36" t="s">
        <v>18</v>
      </c>
      <c r="N4" s="32" t="s">
        <v>4</v>
      </c>
      <c r="O4" s="32" t="s">
        <v>500</v>
      </c>
      <c r="P4" s="32" t="s">
        <v>5</v>
      </c>
      <c r="Q4" s="11" t="s">
        <v>6</v>
      </c>
      <c r="R4" s="130" t="s">
        <v>516</v>
      </c>
      <c r="S4" s="245" t="s">
        <v>16</v>
      </c>
      <c r="T4" s="245" t="s">
        <v>17</v>
      </c>
      <c r="U4" s="372" t="s">
        <v>1023</v>
      </c>
      <c r="V4" s="372" t="s">
        <v>1024</v>
      </c>
      <c r="W4" s="100"/>
      <c r="X4" s="100"/>
      <c r="Y4" s="100"/>
      <c r="Z4" s="100"/>
      <c r="AA4" s="568" t="s">
        <v>1473</v>
      </c>
    </row>
    <row r="5" spans="1:27" ht="13.8" x14ac:dyDescent="0.3">
      <c r="A5" s="12" t="s">
        <v>60</v>
      </c>
      <c r="B5" s="12"/>
      <c r="C5" s="13"/>
      <c r="D5" s="14"/>
      <c r="E5" s="15"/>
      <c r="F5" s="15"/>
      <c r="G5" s="15"/>
      <c r="H5" s="15"/>
      <c r="I5" s="14"/>
      <c r="J5" s="14"/>
      <c r="K5" s="14"/>
      <c r="L5" s="14"/>
      <c r="M5" s="14"/>
      <c r="N5" s="14"/>
      <c r="O5" s="14"/>
      <c r="P5" s="14"/>
      <c r="Q5" s="15"/>
      <c r="R5" s="131"/>
      <c r="S5" s="131"/>
      <c r="T5" s="131"/>
      <c r="U5" s="131"/>
      <c r="V5" s="131"/>
      <c r="W5" s="100"/>
      <c r="X5" s="100"/>
      <c r="Y5" s="100"/>
      <c r="Z5" s="100"/>
    </row>
    <row r="6" spans="1:27" ht="109.5" customHeight="1" x14ac:dyDescent="0.3">
      <c r="A6" s="286" t="s">
        <v>62</v>
      </c>
      <c r="B6" s="735" t="s">
        <v>61</v>
      </c>
      <c r="C6" s="738" t="s">
        <v>1691</v>
      </c>
      <c r="D6" s="824" t="s">
        <v>49</v>
      </c>
      <c r="E6" s="752" t="s">
        <v>15</v>
      </c>
      <c r="F6" s="752" t="s">
        <v>21</v>
      </c>
      <c r="G6" s="752" t="s">
        <v>15</v>
      </c>
      <c r="H6" s="752" t="s">
        <v>15</v>
      </c>
      <c r="I6" s="391" t="s">
        <v>1029</v>
      </c>
      <c r="J6" s="808" t="s">
        <v>570</v>
      </c>
      <c r="K6" s="809"/>
      <c r="L6" s="197" t="s">
        <v>387</v>
      </c>
      <c r="M6" s="197" t="s">
        <v>393</v>
      </c>
      <c r="N6" s="69" t="s">
        <v>8</v>
      </c>
      <c r="O6" s="17"/>
      <c r="P6" s="17"/>
      <c r="Q6" s="133">
        <f t="shared" ref="Q6:Q12" si="0">IF(N6="","0",IF(N6="Pass",1,IF(N6="Fail",0,IF(N6="TBD",0,IF(N6="N/A (Please provide reason)",1)))))</f>
        <v>0</v>
      </c>
      <c r="R6" s="132">
        <f>IF(AND(D6="M",N6="N/A (Please provide reason)"),1,0)</f>
        <v>0</v>
      </c>
      <c r="S6" s="424">
        <f>IF(E6 = "YES",1,0)</f>
        <v>1</v>
      </c>
      <c r="T6" s="246">
        <f>IF(F6 = "YES",1,0)</f>
        <v>0</v>
      </c>
      <c r="U6" s="407">
        <f>IF(G6 = "YES",1,0)</f>
        <v>1</v>
      </c>
      <c r="V6" s="407">
        <f>IF(H6 = "YES",1,0)</f>
        <v>1</v>
      </c>
      <c r="W6" s="100"/>
      <c r="X6" s="100"/>
      <c r="Y6" s="100"/>
      <c r="Z6" s="100"/>
      <c r="AA6" s="568" t="s">
        <v>1472</v>
      </c>
    </row>
    <row r="7" spans="1:27" ht="105" customHeight="1" x14ac:dyDescent="0.3">
      <c r="A7" s="286" t="s">
        <v>63</v>
      </c>
      <c r="B7" s="736"/>
      <c r="C7" s="739"/>
      <c r="D7" s="825"/>
      <c r="E7" s="754"/>
      <c r="F7" s="754"/>
      <c r="G7" s="754"/>
      <c r="H7" s="754"/>
      <c r="I7" s="391" t="s">
        <v>1030</v>
      </c>
      <c r="J7" s="808" t="s">
        <v>570</v>
      </c>
      <c r="K7" s="809"/>
      <c r="L7" s="197" t="s">
        <v>571</v>
      </c>
      <c r="M7" s="197" t="s">
        <v>393</v>
      </c>
      <c r="N7" s="46" t="s">
        <v>8</v>
      </c>
      <c r="O7" s="17"/>
      <c r="P7" s="17"/>
      <c r="Q7" s="133">
        <f t="shared" si="0"/>
        <v>0</v>
      </c>
      <c r="R7" s="132">
        <f>IF(AND(D6="M",N7="N/A (Please provide reason)"),1,0)</f>
        <v>0</v>
      </c>
      <c r="S7" s="424">
        <f>IF(E6 = "YES",1,0)</f>
        <v>1</v>
      </c>
      <c r="T7" s="246">
        <f>IF(F6 = "YES",1,0)</f>
        <v>0</v>
      </c>
      <c r="U7" s="407">
        <f>IF(G6 = "YES",1,0)</f>
        <v>1</v>
      </c>
      <c r="V7" s="407">
        <f>IF(H6 = "YES",1,0)</f>
        <v>1</v>
      </c>
      <c r="W7" s="100"/>
      <c r="X7" s="100"/>
      <c r="Y7" s="100"/>
      <c r="Z7" s="100"/>
      <c r="AA7" s="568" t="s">
        <v>1472</v>
      </c>
    </row>
    <row r="8" spans="1:27" ht="110.25" customHeight="1" x14ac:dyDescent="0.3">
      <c r="A8" s="286" t="s">
        <v>65</v>
      </c>
      <c r="B8" s="387" t="s">
        <v>64</v>
      </c>
      <c r="C8" s="47" t="s">
        <v>1692</v>
      </c>
      <c r="D8" s="87" t="s">
        <v>28</v>
      </c>
      <c r="E8" s="198" t="s">
        <v>15</v>
      </c>
      <c r="F8" s="198" t="s">
        <v>21</v>
      </c>
      <c r="G8" s="389" t="s">
        <v>15</v>
      </c>
      <c r="H8" s="198" t="s">
        <v>21</v>
      </c>
      <c r="I8" s="197" t="s">
        <v>878</v>
      </c>
      <c r="J8" s="808" t="s">
        <v>570</v>
      </c>
      <c r="K8" s="809"/>
      <c r="L8" s="197" t="s">
        <v>572</v>
      </c>
      <c r="M8" s="197" t="s">
        <v>709</v>
      </c>
      <c r="N8" s="46" t="s">
        <v>8</v>
      </c>
      <c r="O8" s="17"/>
      <c r="P8" s="17"/>
      <c r="Q8" s="133">
        <f t="shared" si="0"/>
        <v>0</v>
      </c>
      <c r="R8" s="132">
        <f>IF(AND(D8="M",N8="N/A (Please provide reason)"),1,0)</f>
        <v>0</v>
      </c>
      <c r="S8" s="424">
        <f t="shared" ref="S8:V9" si="1">IF(E8 = "YES",1,0)</f>
        <v>1</v>
      </c>
      <c r="T8" s="246">
        <f t="shared" si="1"/>
        <v>0</v>
      </c>
      <c r="U8" s="407">
        <f t="shared" si="1"/>
        <v>1</v>
      </c>
      <c r="V8" s="407">
        <f t="shared" si="1"/>
        <v>0</v>
      </c>
      <c r="W8" s="100"/>
      <c r="X8" s="100"/>
      <c r="Y8" s="100"/>
      <c r="Z8" s="100"/>
      <c r="AA8" s="568" t="s">
        <v>1472</v>
      </c>
    </row>
    <row r="9" spans="1:27" ht="76.5" customHeight="1" x14ac:dyDescent="0.3">
      <c r="A9" s="286" t="s">
        <v>67</v>
      </c>
      <c r="B9" s="735" t="s">
        <v>66</v>
      </c>
      <c r="C9" s="760" t="s">
        <v>1693</v>
      </c>
      <c r="D9" s="745" t="s">
        <v>7</v>
      </c>
      <c r="E9" s="752" t="s">
        <v>15</v>
      </c>
      <c r="F9" s="752" t="s">
        <v>21</v>
      </c>
      <c r="G9" s="752" t="s">
        <v>21</v>
      </c>
      <c r="H9" s="752" t="s">
        <v>21</v>
      </c>
      <c r="I9" s="822" t="s">
        <v>1031</v>
      </c>
      <c r="J9" s="808"/>
      <c r="K9" s="809"/>
      <c r="L9" s="197" t="s">
        <v>573</v>
      </c>
      <c r="M9" s="197" t="s">
        <v>396</v>
      </c>
      <c r="N9" s="46" t="s">
        <v>8</v>
      </c>
      <c r="O9" s="17"/>
      <c r="P9" s="17"/>
      <c r="Q9" s="133">
        <f t="shared" si="0"/>
        <v>0</v>
      </c>
      <c r="R9" s="132">
        <f>IF(AND(D9="M",N9="N/A (Please provide reason)"),1,0)</f>
        <v>0</v>
      </c>
      <c r="S9" s="424">
        <f t="shared" si="1"/>
        <v>1</v>
      </c>
      <c r="T9" s="246">
        <f t="shared" si="1"/>
        <v>0</v>
      </c>
      <c r="U9" s="407">
        <f t="shared" si="1"/>
        <v>0</v>
      </c>
      <c r="V9" s="407">
        <f t="shared" si="1"/>
        <v>0</v>
      </c>
      <c r="W9" s="100"/>
      <c r="X9" s="100"/>
      <c r="Y9" s="100"/>
      <c r="Z9" s="100"/>
      <c r="AA9" s="568" t="s">
        <v>1472</v>
      </c>
    </row>
    <row r="10" spans="1:27" ht="71.25" customHeight="1" x14ac:dyDescent="0.3">
      <c r="A10" s="421" t="s">
        <v>68</v>
      </c>
      <c r="B10" s="736"/>
      <c r="C10" s="761"/>
      <c r="D10" s="747"/>
      <c r="E10" s="754"/>
      <c r="F10" s="754"/>
      <c r="G10" s="754"/>
      <c r="H10" s="754"/>
      <c r="I10" s="823"/>
      <c r="J10" s="808" t="s">
        <v>711</v>
      </c>
      <c r="K10" s="809"/>
      <c r="L10" s="197" t="s">
        <v>574</v>
      </c>
      <c r="M10" s="197" t="s">
        <v>396</v>
      </c>
      <c r="N10" s="46" t="s">
        <v>8</v>
      </c>
      <c r="O10" s="17"/>
      <c r="P10" s="17"/>
      <c r="Q10" s="133">
        <f t="shared" si="0"/>
        <v>0</v>
      </c>
      <c r="R10" s="132">
        <f>IF(AND(D9="M",N10="N/A (Please provide reason)"),1,0)</f>
        <v>0</v>
      </c>
      <c r="S10" s="424">
        <f>IF(E9 = "YES",1,0)</f>
        <v>1</v>
      </c>
      <c r="T10" s="246">
        <f>IF(F9 = "YES",1,0)</f>
        <v>0</v>
      </c>
      <c r="U10" s="407">
        <f>IF(G9 = "YES",1,0)</f>
        <v>0</v>
      </c>
      <c r="V10" s="407">
        <f>IF(H9 = "YES",1,0)</f>
        <v>0</v>
      </c>
      <c r="W10" s="100"/>
      <c r="X10" s="100"/>
      <c r="Y10" s="100"/>
      <c r="Z10" s="100"/>
      <c r="AA10" s="568" t="s">
        <v>1472</v>
      </c>
    </row>
    <row r="11" spans="1:27" ht="127.5" customHeight="1" x14ac:dyDescent="0.3">
      <c r="A11" s="421" t="s">
        <v>70</v>
      </c>
      <c r="B11" s="377" t="s">
        <v>71</v>
      </c>
      <c r="C11" s="635" t="s">
        <v>1694</v>
      </c>
      <c r="D11" s="378" t="s">
        <v>7</v>
      </c>
      <c r="E11" s="534" t="s">
        <v>15</v>
      </c>
      <c r="F11" s="534" t="s">
        <v>21</v>
      </c>
      <c r="G11" s="534" t="s">
        <v>15</v>
      </c>
      <c r="H11" s="534" t="s">
        <v>21</v>
      </c>
      <c r="I11" s="391" t="s">
        <v>1032</v>
      </c>
      <c r="J11" s="808" t="s">
        <v>69</v>
      </c>
      <c r="K11" s="809"/>
      <c r="L11" s="197" t="s">
        <v>630</v>
      </c>
      <c r="M11" s="197" t="s">
        <v>394</v>
      </c>
      <c r="N11" s="46" t="s">
        <v>8</v>
      </c>
      <c r="O11" s="17"/>
      <c r="P11" s="17"/>
      <c r="Q11" s="133">
        <f t="shared" si="0"/>
        <v>0</v>
      </c>
      <c r="R11" s="132">
        <f>IF(AND(D11="M",N11="N/A (Please provide reason)"),1,0)</f>
        <v>0</v>
      </c>
      <c r="S11" s="424">
        <f t="shared" ref="S11:T13" si="2">IF(E11 = "YES",1,0)</f>
        <v>1</v>
      </c>
      <c r="T11" s="424">
        <f t="shared" si="2"/>
        <v>0</v>
      </c>
      <c r="U11" s="424">
        <f t="shared" ref="U11:V13" si="3">IF(G11 = "YES",1,0)</f>
        <v>1</v>
      </c>
      <c r="V11" s="424">
        <f t="shared" si="3"/>
        <v>0</v>
      </c>
      <c r="W11" s="100"/>
      <c r="X11" s="100"/>
      <c r="Y11" s="100"/>
      <c r="Z11" s="100"/>
      <c r="AA11" s="568" t="s">
        <v>1472</v>
      </c>
    </row>
    <row r="12" spans="1:27" ht="100.5" customHeight="1" x14ac:dyDescent="0.3">
      <c r="A12" s="421" t="s">
        <v>72</v>
      </c>
      <c r="B12" s="735" t="s">
        <v>73</v>
      </c>
      <c r="C12" s="800" t="s">
        <v>1695</v>
      </c>
      <c r="D12" s="745" t="s">
        <v>7</v>
      </c>
      <c r="E12" s="534" t="s">
        <v>15</v>
      </c>
      <c r="F12" s="534" t="s">
        <v>21</v>
      </c>
      <c r="G12" s="534" t="s">
        <v>15</v>
      </c>
      <c r="H12" s="534" t="s">
        <v>21</v>
      </c>
      <c r="I12" s="391" t="s">
        <v>1033</v>
      </c>
      <c r="J12" s="808" t="s">
        <v>69</v>
      </c>
      <c r="K12" s="809"/>
      <c r="L12" s="394" t="s">
        <v>79</v>
      </c>
      <c r="M12" s="197" t="s">
        <v>394</v>
      </c>
      <c r="N12" s="46" t="s">
        <v>8</v>
      </c>
      <c r="O12" s="17"/>
      <c r="P12" s="17"/>
      <c r="Q12" s="133">
        <f t="shared" si="0"/>
        <v>0</v>
      </c>
      <c r="R12" s="132">
        <f>IF(AND(D12="M",N12="N/A (Please provide reason)"),1,0)</f>
        <v>0</v>
      </c>
      <c r="S12" s="424">
        <f t="shared" si="2"/>
        <v>1</v>
      </c>
      <c r="T12" s="448">
        <f t="shared" ref="T12:T13" si="4">IF(F12 = "YES",1,0)</f>
        <v>0</v>
      </c>
      <c r="U12" s="448">
        <f t="shared" si="3"/>
        <v>1</v>
      </c>
      <c r="V12" s="448">
        <f t="shared" si="3"/>
        <v>0</v>
      </c>
      <c r="W12" s="100"/>
      <c r="X12" s="100"/>
      <c r="Y12" s="100"/>
      <c r="Z12" s="100"/>
      <c r="AA12" s="568" t="s">
        <v>1472</v>
      </c>
    </row>
    <row r="13" spans="1:27" ht="83.85" customHeight="1" x14ac:dyDescent="0.3">
      <c r="A13" s="421" t="s">
        <v>74</v>
      </c>
      <c r="B13" s="736"/>
      <c r="C13" s="802"/>
      <c r="D13" s="747"/>
      <c r="E13" s="534" t="s">
        <v>21</v>
      </c>
      <c r="F13" s="534" t="s">
        <v>15</v>
      </c>
      <c r="G13" s="534" t="s">
        <v>21</v>
      </c>
      <c r="H13" s="534" t="s">
        <v>15</v>
      </c>
      <c r="I13" s="391" t="s">
        <v>1034</v>
      </c>
      <c r="J13" s="808" t="s">
        <v>69</v>
      </c>
      <c r="K13" s="809"/>
      <c r="L13" s="394" t="s">
        <v>388</v>
      </c>
      <c r="M13" s="197" t="s">
        <v>394</v>
      </c>
      <c r="N13" s="46" t="s">
        <v>8</v>
      </c>
      <c r="O13" s="17"/>
      <c r="P13" s="17"/>
      <c r="Q13" s="133">
        <f t="shared" ref="Q13" si="5">IF(N13="","0",IF(N13="Pass",1,IF(N13="Fail",0,IF(N13="TBD",0,IF(N13="N/A (Please provide reason)",1)))))</f>
        <v>0</v>
      </c>
      <c r="R13" s="132">
        <f>IF(AND(D12="M",N13="N/A (Please provide reason)"),1,0)</f>
        <v>0</v>
      </c>
      <c r="S13" s="424">
        <f t="shared" si="2"/>
        <v>0</v>
      </c>
      <c r="T13" s="448">
        <f t="shared" si="4"/>
        <v>1</v>
      </c>
      <c r="U13" s="448">
        <f t="shared" si="3"/>
        <v>0</v>
      </c>
      <c r="V13" s="448">
        <f t="shared" si="3"/>
        <v>1</v>
      </c>
      <c r="W13" s="100"/>
      <c r="X13" s="100"/>
      <c r="Y13" s="100"/>
      <c r="Z13" s="100"/>
      <c r="AA13" s="568" t="s">
        <v>1472</v>
      </c>
    </row>
    <row r="14" spans="1:27" ht="13.8" x14ac:dyDescent="0.3">
      <c r="A14" s="98" t="s">
        <v>75</v>
      </c>
      <c r="B14" s="12"/>
      <c r="C14" s="14"/>
      <c r="D14" s="14"/>
      <c r="E14" s="15"/>
      <c r="F14" s="15"/>
      <c r="G14" s="15"/>
      <c r="H14" s="15"/>
      <c r="I14" s="14"/>
      <c r="J14" s="14"/>
      <c r="K14" s="14"/>
      <c r="L14" s="14"/>
      <c r="M14" s="14"/>
      <c r="N14" s="15"/>
      <c r="O14" s="16"/>
      <c r="P14" s="16"/>
      <c r="Q14" s="15"/>
      <c r="R14" s="15"/>
      <c r="S14" s="15"/>
      <c r="T14" s="15"/>
      <c r="U14" s="15"/>
      <c r="V14" s="15"/>
      <c r="W14" s="100"/>
      <c r="X14" s="100"/>
      <c r="Y14" s="100"/>
      <c r="Z14" s="100"/>
    </row>
    <row r="15" spans="1:27" ht="13.8" x14ac:dyDescent="0.3">
      <c r="A15" s="98" t="s">
        <v>1022</v>
      </c>
      <c r="B15" s="12"/>
      <c r="C15" s="14"/>
      <c r="D15" s="14"/>
      <c r="E15" s="15"/>
      <c r="F15" s="15"/>
      <c r="G15" s="15"/>
      <c r="H15" s="15"/>
      <c r="I15" s="14"/>
      <c r="J15" s="14"/>
      <c r="K15" s="14"/>
      <c r="L15" s="14"/>
      <c r="M15" s="14"/>
      <c r="N15" s="15"/>
      <c r="O15" s="16"/>
      <c r="P15" s="16"/>
      <c r="Q15" s="15"/>
      <c r="R15" s="15"/>
      <c r="S15" s="15"/>
      <c r="T15" s="15"/>
      <c r="U15" s="15"/>
      <c r="V15" s="15"/>
      <c r="W15" s="100"/>
      <c r="X15" s="100"/>
      <c r="Y15" s="100"/>
      <c r="Z15" s="100"/>
    </row>
    <row r="16" spans="1:27" ht="29.1" customHeight="1" x14ac:dyDescent="0.3">
      <c r="A16" s="817" t="s">
        <v>1132</v>
      </c>
      <c r="B16" s="735" t="s">
        <v>993</v>
      </c>
      <c r="C16" s="760" t="s">
        <v>1696</v>
      </c>
      <c r="D16" s="745" t="s">
        <v>7</v>
      </c>
      <c r="E16" s="758" t="s">
        <v>15</v>
      </c>
      <c r="F16" s="758" t="s">
        <v>15</v>
      </c>
      <c r="G16" s="758" t="s">
        <v>15</v>
      </c>
      <c r="H16" s="758" t="s">
        <v>15</v>
      </c>
      <c r="I16" s="778" t="s">
        <v>1407</v>
      </c>
      <c r="J16" s="816" t="s">
        <v>1066</v>
      </c>
      <c r="K16" s="816"/>
      <c r="L16" s="778" t="s">
        <v>1017</v>
      </c>
      <c r="M16" s="778" t="s">
        <v>1071</v>
      </c>
      <c r="N16" s="748" t="s">
        <v>8</v>
      </c>
      <c r="O16" s="814"/>
      <c r="P16" s="814"/>
      <c r="Q16" s="803">
        <f>IF(N16="","0",IF(N16="Pass",1,IF(N16="Fail",0,IF(N16="TBD",0,IF(N16="N/A (Please provide reason)",1)))))</f>
        <v>0</v>
      </c>
      <c r="R16" s="775">
        <f>IF(AND(D16="M",N16="N/A (Please provide reason)"),1,0)</f>
        <v>0</v>
      </c>
      <c r="S16" s="771">
        <f>IF(E16 = "YES",1,0)</f>
        <v>1</v>
      </c>
      <c r="T16" s="771">
        <f t="shared" ref="T16:V16" si="6">IF(F16 = "YES",1,0)</f>
        <v>1</v>
      </c>
      <c r="U16" s="771">
        <f t="shared" si="6"/>
        <v>1</v>
      </c>
      <c r="V16" s="771">
        <f t="shared" si="6"/>
        <v>1</v>
      </c>
      <c r="W16" s="100"/>
      <c r="X16" s="100"/>
      <c r="Y16" s="100"/>
      <c r="Z16" s="100"/>
      <c r="AA16" s="568" t="s">
        <v>1472</v>
      </c>
    </row>
    <row r="17" spans="1:27" ht="243" customHeight="1" x14ac:dyDescent="0.3">
      <c r="A17" s="818"/>
      <c r="B17" s="741"/>
      <c r="C17" s="813"/>
      <c r="D17" s="747"/>
      <c r="E17" s="768"/>
      <c r="F17" s="768"/>
      <c r="G17" s="768"/>
      <c r="H17" s="768"/>
      <c r="I17" s="819"/>
      <c r="J17" s="17" t="s">
        <v>1004</v>
      </c>
      <c r="K17" s="17" t="s">
        <v>1016</v>
      </c>
      <c r="L17" s="779"/>
      <c r="M17" s="779"/>
      <c r="N17" s="750"/>
      <c r="O17" s="815"/>
      <c r="P17" s="815"/>
      <c r="Q17" s="804"/>
      <c r="R17" s="776"/>
      <c r="S17" s="772"/>
      <c r="T17" s="772"/>
      <c r="U17" s="772"/>
      <c r="V17" s="772"/>
      <c r="W17" s="100"/>
      <c r="X17" s="100"/>
      <c r="Y17" s="100"/>
      <c r="Z17" s="100"/>
      <c r="AA17" s="568" t="s">
        <v>1472</v>
      </c>
    </row>
    <row r="18" spans="1:27" ht="32.25" customHeight="1" x14ac:dyDescent="0.3">
      <c r="A18" s="817" t="s">
        <v>1133</v>
      </c>
      <c r="B18" s="741"/>
      <c r="C18" s="813"/>
      <c r="D18" s="762" t="s">
        <v>722</v>
      </c>
      <c r="E18" s="768"/>
      <c r="F18" s="768"/>
      <c r="G18" s="768"/>
      <c r="H18" s="768"/>
      <c r="I18" s="819"/>
      <c r="J18" s="777" t="s">
        <v>1067</v>
      </c>
      <c r="K18" s="777"/>
      <c r="L18" s="778" t="s">
        <v>1069</v>
      </c>
      <c r="M18" s="778" t="s">
        <v>1071</v>
      </c>
      <c r="N18" s="748" t="s">
        <v>8</v>
      </c>
      <c r="O18" s="773"/>
      <c r="P18" s="773"/>
      <c r="Q18" s="803">
        <f>IF(N18="","0",IF(N18="Pass",1,IF(N18="Fail",0,IF(N18="TBD",0,IF(N18="N/A (Please provide reason)",1)))))</f>
        <v>0</v>
      </c>
      <c r="R18" s="775">
        <f>IF(AND(D18="M",N18="N/A (Please provide reason)"),1,0)</f>
        <v>0</v>
      </c>
      <c r="S18" s="771">
        <f>IF(E16 = "YES",1,0)</f>
        <v>1</v>
      </c>
      <c r="T18" s="771">
        <f t="shared" ref="T18:V18" si="7">IF(F16 = "YES",1,0)</f>
        <v>1</v>
      </c>
      <c r="U18" s="771">
        <f t="shared" si="7"/>
        <v>1</v>
      </c>
      <c r="V18" s="771">
        <f t="shared" si="7"/>
        <v>1</v>
      </c>
      <c r="W18" s="100"/>
      <c r="X18" s="100"/>
      <c r="Y18" s="100"/>
      <c r="Z18" s="100"/>
      <c r="AA18" s="568" t="s">
        <v>1472</v>
      </c>
    </row>
    <row r="19" spans="1:27" ht="202.5" customHeight="1" x14ac:dyDescent="0.3">
      <c r="A19" s="818"/>
      <c r="B19" s="741"/>
      <c r="C19" s="813"/>
      <c r="D19" s="763"/>
      <c r="E19" s="768"/>
      <c r="F19" s="768"/>
      <c r="G19" s="768"/>
      <c r="H19" s="768"/>
      <c r="I19" s="819"/>
      <c r="J19" s="17" t="s">
        <v>994</v>
      </c>
      <c r="K19" s="17" t="s">
        <v>995</v>
      </c>
      <c r="L19" s="779"/>
      <c r="M19" s="779"/>
      <c r="N19" s="750"/>
      <c r="O19" s="774"/>
      <c r="P19" s="774"/>
      <c r="Q19" s="804"/>
      <c r="R19" s="776"/>
      <c r="S19" s="772"/>
      <c r="T19" s="772"/>
      <c r="U19" s="772"/>
      <c r="V19" s="772"/>
      <c r="W19" s="100"/>
      <c r="X19" s="100"/>
      <c r="Y19" s="100"/>
      <c r="Z19" s="100"/>
      <c r="AA19" s="568" t="s">
        <v>1472</v>
      </c>
    </row>
    <row r="20" spans="1:27" ht="29.25" customHeight="1" x14ac:dyDescent="0.3">
      <c r="A20" s="817" t="s">
        <v>1134</v>
      </c>
      <c r="B20" s="741"/>
      <c r="C20" s="813"/>
      <c r="D20" s="745" t="s">
        <v>7</v>
      </c>
      <c r="E20" s="768"/>
      <c r="F20" s="768"/>
      <c r="G20" s="768"/>
      <c r="H20" s="768"/>
      <c r="I20" s="819"/>
      <c r="J20" s="777" t="s">
        <v>1068</v>
      </c>
      <c r="K20" s="777"/>
      <c r="L20" s="778" t="s">
        <v>1018</v>
      </c>
      <c r="M20" s="777" t="s">
        <v>1071</v>
      </c>
      <c r="N20" s="748" t="s">
        <v>8</v>
      </c>
      <c r="O20" s="773"/>
      <c r="P20" s="773"/>
      <c r="Q20" s="803">
        <f>IF(N20="","0",IF(N20="Pass",1,IF(N20="Fail",0,IF(N20="TBD",0,IF(N20="N/A (Please provide reason)",1)))))</f>
        <v>0</v>
      </c>
      <c r="R20" s="775">
        <f>IF(AND(D20="M",N20="N/A (Please provide reason)"),1,0)</f>
        <v>0</v>
      </c>
      <c r="S20" s="771">
        <f>IF(E16 = "YES",1,0)</f>
        <v>1</v>
      </c>
      <c r="T20" s="771">
        <f t="shared" ref="T20:V20" si="8">IF(F16 = "YES",1,0)</f>
        <v>1</v>
      </c>
      <c r="U20" s="771">
        <f t="shared" si="8"/>
        <v>1</v>
      </c>
      <c r="V20" s="771">
        <f t="shared" si="8"/>
        <v>1</v>
      </c>
      <c r="W20" s="100"/>
      <c r="X20" s="100"/>
      <c r="Y20" s="100"/>
      <c r="Z20" s="100"/>
      <c r="AA20" s="568" t="s">
        <v>1472</v>
      </c>
    </row>
    <row r="21" spans="1:27" ht="63.75" customHeight="1" x14ac:dyDescent="0.3">
      <c r="A21" s="818"/>
      <c r="B21" s="741"/>
      <c r="C21" s="813"/>
      <c r="D21" s="746"/>
      <c r="E21" s="768"/>
      <c r="F21" s="768"/>
      <c r="G21" s="768"/>
      <c r="H21" s="768"/>
      <c r="I21" s="819"/>
      <c r="J21" s="525" t="s">
        <v>996</v>
      </c>
      <c r="K21" s="525" t="s">
        <v>997</v>
      </c>
      <c r="L21" s="779"/>
      <c r="M21" s="777"/>
      <c r="N21" s="750"/>
      <c r="O21" s="774"/>
      <c r="P21" s="774"/>
      <c r="Q21" s="804"/>
      <c r="R21" s="776"/>
      <c r="S21" s="772"/>
      <c r="T21" s="772"/>
      <c r="U21" s="772"/>
      <c r="V21" s="772"/>
      <c r="W21" s="100"/>
      <c r="X21" s="100"/>
      <c r="Y21" s="100"/>
      <c r="Z21" s="100"/>
      <c r="AA21" s="568" t="s">
        <v>1472</v>
      </c>
    </row>
    <row r="22" spans="1:27" ht="102" customHeight="1" x14ac:dyDescent="0.3">
      <c r="A22" s="488" t="s">
        <v>1232</v>
      </c>
      <c r="B22" s="736"/>
      <c r="C22" s="761"/>
      <c r="D22" s="475" t="s">
        <v>7</v>
      </c>
      <c r="E22" s="759"/>
      <c r="F22" s="759"/>
      <c r="G22" s="759"/>
      <c r="H22" s="759"/>
      <c r="I22" s="779"/>
      <c r="J22" s="777" t="s">
        <v>1233</v>
      </c>
      <c r="K22" s="777"/>
      <c r="L22" s="521" t="s">
        <v>1303</v>
      </c>
      <c r="M22" s="474"/>
      <c r="N22" s="46" t="s">
        <v>8</v>
      </c>
      <c r="O22" s="473"/>
      <c r="P22" s="473"/>
      <c r="Q22" s="471">
        <f t="shared" ref="Q22" si="9">IF(N22="","0",IF(N22="Pass",1,IF(N22="Fail",0,IF(N22="TBD",0,IF(N22="N/A (Please provide reason)",1)))))</f>
        <v>0</v>
      </c>
      <c r="R22" s="470">
        <f>IF(AND(D22="M",N22="N/A (Please provide reason)"),1,0)</f>
        <v>0</v>
      </c>
      <c r="S22" s="469">
        <f>IF(E16 = "YES",1,0)</f>
        <v>1</v>
      </c>
      <c r="T22" s="469">
        <f t="shared" ref="T22:V22" si="10">IF(F16 = "YES",1,0)</f>
        <v>1</v>
      </c>
      <c r="U22" s="469">
        <f t="shared" si="10"/>
        <v>1</v>
      </c>
      <c r="V22" s="469">
        <f t="shared" si="10"/>
        <v>1</v>
      </c>
      <c r="W22" s="100"/>
      <c r="X22" s="100"/>
      <c r="Y22" s="100"/>
      <c r="Z22" s="100"/>
      <c r="AA22" s="568" t="s">
        <v>1472</v>
      </c>
    </row>
    <row r="23" spans="1:27" ht="13.8" x14ac:dyDescent="0.3">
      <c r="A23" s="98" t="s">
        <v>1021</v>
      </c>
      <c r="B23" s="12"/>
      <c r="C23" s="14"/>
      <c r="D23" s="14"/>
      <c r="E23" s="15"/>
      <c r="F23" s="15"/>
      <c r="G23" s="15"/>
      <c r="H23" s="15"/>
      <c r="I23" s="14"/>
      <c r="J23" s="14"/>
      <c r="K23" s="14"/>
      <c r="L23" s="14"/>
      <c r="M23" s="14"/>
      <c r="N23" s="15"/>
      <c r="O23" s="16"/>
      <c r="P23" s="16"/>
      <c r="Q23" s="15"/>
      <c r="R23" s="15"/>
      <c r="S23" s="15"/>
      <c r="T23" s="15"/>
      <c r="U23" s="15"/>
      <c r="V23" s="15"/>
      <c r="W23" s="100"/>
      <c r="X23" s="100"/>
      <c r="Y23" s="100"/>
      <c r="Z23" s="100"/>
    </row>
    <row r="24" spans="1:27" ht="13.8" x14ac:dyDescent="0.3">
      <c r="A24" s="98" t="s">
        <v>76</v>
      </c>
      <c r="B24" s="12"/>
      <c r="C24" s="13"/>
      <c r="D24" s="14"/>
      <c r="E24" s="15"/>
      <c r="F24" s="15"/>
      <c r="G24" s="15"/>
      <c r="H24" s="15"/>
      <c r="I24" s="14"/>
      <c r="J24" s="14"/>
      <c r="K24" s="14"/>
      <c r="L24" s="14"/>
      <c r="M24" s="14"/>
      <c r="N24" s="14"/>
      <c r="O24" s="14"/>
      <c r="P24" s="14"/>
      <c r="Q24" s="15"/>
      <c r="R24" s="15"/>
      <c r="S24" s="15"/>
      <c r="T24" s="15"/>
      <c r="U24" s="15"/>
      <c r="V24" s="15"/>
      <c r="W24" s="100"/>
      <c r="X24" s="100"/>
      <c r="Y24" s="100"/>
      <c r="Z24" s="100"/>
    </row>
    <row r="25" spans="1:27" ht="135" customHeight="1" x14ac:dyDescent="0.3">
      <c r="A25" s="421" t="s">
        <v>78</v>
      </c>
      <c r="B25" s="377" t="s">
        <v>879</v>
      </c>
      <c r="C25" s="632" t="s">
        <v>1648</v>
      </c>
      <c r="D25" s="388" t="s">
        <v>7</v>
      </c>
      <c r="E25" s="198" t="s">
        <v>15</v>
      </c>
      <c r="F25" s="198" t="s">
        <v>15</v>
      </c>
      <c r="G25" s="198" t="s">
        <v>15</v>
      </c>
      <c r="H25" s="198" t="s">
        <v>15</v>
      </c>
      <c r="I25" s="197" t="s">
        <v>397</v>
      </c>
      <c r="J25" s="786" t="s">
        <v>575</v>
      </c>
      <c r="K25" s="787"/>
      <c r="L25" s="197" t="s">
        <v>1580</v>
      </c>
      <c r="M25" s="197" t="s">
        <v>83</v>
      </c>
      <c r="N25" s="46" t="s">
        <v>8</v>
      </c>
      <c r="O25" s="17"/>
      <c r="P25" s="17"/>
      <c r="Q25" s="133">
        <f t="shared" ref="Q25" si="11">IF(N25="","0",IF(N25="Pass",1,IF(N25="Fail",0,IF(N25="TBD",0,IF(N25="N/A (Please provide reason)",1)))))</f>
        <v>0</v>
      </c>
      <c r="R25" s="132">
        <f>IF(AND(D25="M",N25="N/A (Please provide reason)"),1,0)</f>
        <v>0</v>
      </c>
      <c r="S25" s="424">
        <f t="shared" ref="S25:T26" si="12">IF(E25 = "YES",1,0)</f>
        <v>1</v>
      </c>
      <c r="T25" s="424">
        <f t="shared" si="12"/>
        <v>1</v>
      </c>
      <c r="U25" s="424">
        <f t="shared" ref="U25" si="13">IF(G25 = "YES",1,0)</f>
        <v>1</v>
      </c>
      <c r="V25" s="424">
        <f t="shared" ref="V25" si="14">IF(H25 = "YES",1,0)</f>
        <v>1</v>
      </c>
      <c r="W25" s="100"/>
      <c r="X25" s="100"/>
      <c r="Y25" s="100"/>
      <c r="Z25" s="100"/>
      <c r="AA25" s="568" t="s">
        <v>1472</v>
      </c>
    </row>
    <row r="26" spans="1:27" ht="233.25" customHeight="1" x14ac:dyDescent="0.3">
      <c r="A26" s="421" t="s">
        <v>82</v>
      </c>
      <c r="B26" s="377" t="s">
        <v>81</v>
      </c>
      <c r="C26" s="632" t="s">
        <v>1644</v>
      </c>
      <c r="D26" s="388" t="s">
        <v>7</v>
      </c>
      <c r="E26" s="198" t="s">
        <v>15</v>
      </c>
      <c r="F26" s="198" t="s">
        <v>15</v>
      </c>
      <c r="G26" s="198" t="s">
        <v>15</v>
      </c>
      <c r="H26" s="198" t="s">
        <v>15</v>
      </c>
      <c r="I26" s="47" t="s">
        <v>395</v>
      </c>
      <c r="J26" s="788" t="s">
        <v>575</v>
      </c>
      <c r="K26" s="789"/>
      <c r="L26" s="47" t="s">
        <v>1582</v>
      </c>
      <c r="M26" s="47" t="s">
        <v>84</v>
      </c>
      <c r="N26" s="46" t="s">
        <v>8</v>
      </c>
      <c r="O26" s="17"/>
      <c r="P26" s="17"/>
      <c r="Q26" s="133">
        <f t="shared" ref="Q26:Q48" si="15">IF(N26="","0",IF(N26="Pass",1,IF(N26="Fail",0,IF(N26="TBD",0,IF(N26="N/A (Please provide reason)",1)))))</f>
        <v>0</v>
      </c>
      <c r="R26" s="132">
        <f>IF(AND(D26="M",N26="N/A (Please provide reason)"),1,0)</f>
        <v>0</v>
      </c>
      <c r="S26" s="424">
        <f t="shared" si="12"/>
        <v>1</v>
      </c>
      <c r="T26" s="424">
        <f t="shared" ref="T26" si="16">IF(F26 = "YES",1,0)</f>
        <v>1</v>
      </c>
      <c r="U26" s="424">
        <f t="shared" ref="U26" si="17">IF(G26 = "YES",1,0)</f>
        <v>1</v>
      </c>
      <c r="V26" s="424">
        <f t="shared" ref="V26" si="18">IF(H26 = "YES",1,0)</f>
        <v>1</v>
      </c>
      <c r="W26" s="100"/>
      <c r="X26" s="100"/>
      <c r="Y26" s="100"/>
      <c r="Z26" s="100"/>
      <c r="AA26" s="568" t="s">
        <v>1472</v>
      </c>
    </row>
    <row r="27" spans="1:27" ht="75" customHeight="1" x14ac:dyDescent="0.3">
      <c r="A27" s="421" t="s">
        <v>87</v>
      </c>
      <c r="B27" s="735" t="s">
        <v>1000</v>
      </c>
      <c r="C27" s="760" t="s">
        <v>1697</v>
      </c>
      <c r="D27" s="745" t="s">
        <v>7</v>
      </c>
      <c r="E27" s="752" t="s">
        <v>15</v>
      </c>
      <c r="F27" s="752" t="s">
        <v>21</v>
      </c>
      <c r="G27" s="752" t="s">
        <v>15</v>
      </c>
      <c r="H27" s="752" t="s">
        <v>21</v>
      </c>
      <c r="I27" s="778" t="s">
        <v>1457</v>
      </c>
      <c r="J27" s="784" t="s">
        <v>1129</v>
      </c>
      <c r="K27" s="785"/>
      <c r="L27" s="519" t="s">
        <v>1131</v>
      </c>
      <c r="M27" s="461" t="s">
        <v>1027</v>
      </c>
      <c r="N27" s="46" t="s">
        <v>8</v>
      </c>
      <c r="O27" s="17"/>
      <c r="P27" s="17"/>
      <c r="Q27" s="406">
        <f t="shared" si="15"/>
        <v>0</v>
      </c>
      <c r="R27" s="405">
        <f t="shared" ref="R27" si="19">IF(AND(D27="M",N27="N/A (Please provide reason)"),1,0)</f>
        <v>0</v>
      </c>
      <c r="S27" s="407">
        <f t="shared" ref="S27" si="20">IF(E27 = "YES",1,0)</f>
        <v>1</v>
      </c>
      <c r="T27" s="407">
        <f t="shared" ref="T27" si="21">IF(F27 = "YES",1,0)</f>
        <v>0</v>
      </c>
      <c r="U27" s="407">
        <f>IF(G27 = "YES",1,0)</f>
        <v>1</v>
      </c>
      <c r="V27" s="407">
        <f>IF(H27 = "YES",1,0)</f>
        <v>0</v>
      </c>
      <c r="W27" s="100"/>
      <c r="X27" s="100"/>
      <c r="Y27" s="100"/>
      <c r="Z27" s="100"/>
      <c r="AA27" s="568" t="s">
        <v>1471</v>
      </c>
    </row>
    <row r="28" spans="1:27" ht="114.75" customHeight="1" x14ac:dyDescent="0.3">
      <c r="A28" s="421" t="s">
        <v>89</v>
      </c>
      <c r="B28" s="736"/>
      <c r="C28" s="761"/>
      <c r="D28" s="747"/>
      <c r="E28" s="754"/>
      <c r="F28" s="754"/>
      <c r="G28" s="754"/>
      <c r="H28" s="754"/>
      <c r="I28" s="779"/>
      <c r="J28" s="784" t="s">
        <v>1003</v>
      </c>
      <c r="K28" s="785"/>
      <c r="L28" s="519" t="s">
        <v>1130</v>
      </c>
      <c r="M28" s="461" t="s">
        <v>1028</v>
      </c>
      <c r="N28" s="46" t="s">
        <v>8</v>
      </c>
      <c r="O28" s="200"/>
      <c r="P28" s="17"/>
      <c r="Q28" s="406">
        <f t="shared" si="15"/>
        <v>0</v>
      </c>
      <c r="R28" s="405">
        <f>IF(AND(D27="M",N28="N/A (Please provide reason)"),1,0)</f>
        <v>0</v>
      </c>
      <c r="S28" s="407">
        <f t="shared" ref="S28:T28" si="22">IF(E27 = "YES",1,0)</f>
        <v>1</v>
      </c>
      <c r="T28" s="407">
        <f t="shared" si="22"/>
        <v>0</v>
      </c>
      <c r="U28" s="407">
        <f>IF(G27 = "YES",1,0)</f>
        <v>1</v>
      </c>
      <c r="V28" s="407">
        <f>IF(H27 = "YES",1,0)</f>
        <v>0</v>
      </c>
      <c r="W28" s="100"/>
      <c r="X28" s="100"/>
      <c r="Y28" s="100"/>
      <c r="Z28" s="100"/>
      <c r="AA28" s="568" t="s">
        <v>1471</v>
      </c>
    </row>
    <row r="29" spans="1:27" ht="291.75" customHeight="1" x14ac:dyDescent="0.3">
      <c r="A29" s="489" t="s">
        <v>94</v>
      </c>
      <c r="B29" s="735" t="s">
        <v>80</v>
      </c>
      <c r="C29" s="755" t="s">
        <v>1698</v>
      </c>
      <c r="D29" s="745" t="s">
        <v>7</v>
      </c>
      <c r="E29" s="752" t="s">
        <v>15</v>
      </c>
      <c r="F29" s="752" t="s">
        <v>15</v>
      </c>
      <c r="G29" s="752" t="s">
        <v>21</v>
      </c>
      <c r="H29" s="752" t="s">
        <v>21</v>
      </c>
      <c r="I29" s="755" t="s">
        <v>799</v>
      </c>
      <c r="J29" s="790" t="s">
        <v>940</v>
      </c>
      <c r="K29" s="791"/>
      <c r="L29" s="755" t="s">
        <v>1754</v>
      </c>
      <c r="M29" s="755" t="s">
        <v>734</v>
      </c>
      <c r="N29" s="748" t="s">
        <v>8</v>
      </c>
      <c r="O29" s="794"/>
      <c r="P29" s="794"/>
      <c r="Q29" s="782">
        <f>IF(N29="","0",IF(N29="Pass",1,IF(N29="Fail",0,IF(N29="TBD",0,IF(N29="N/A (Please provide reason)",1)))))</f>
        <v>0</v>
      </c>
      <c r="R29" s="775">
        <f>IF(AND(D29="M",N29="N/A (Please provide reason)"),1,0)</f>
        <v>0</v>
      </c>
      <c r="S29" s="771">
        <f>IF(E29 = "YES",1,0)</f>
        <v>1</v>
      </c>
      <c r="T29" s="771">
        <f>IF(F29 = "YES",1,0)</f>
        <v>1</v>
      </c>
      <c r="U29" s="771">
        <f t="shared" ref="U29:V29" si="23">IF(G29 = "YES",1,0)</f>
        <v>0</v>
      </c>
      <c r="V29" s="771">
        <f t="shared" si="23"/>
        <v>0</v>
      </c>
      <c r="W29" s="100"/>
      <c r="X29" s="100"/>
      <c r="Y29" s="100"/>
      <c r="Z29" s="100"/>
      <c r="AA29" s="568" t="s">
        <v>1471</v>
      </c>
    </row>
    <row r="30" spans="1:27" ht="77.25" customHeight="1" x14ac:dyDescent="0.3">
      <c r="A30" s="489"/>
      <c r="B30" s="741"/>
      <c r="C30" s="756"/>
      <c r="D30" s="746"/>
      <c r="E30" s="753"/>
      <c r="F30" s="753"/>
      <c r="G30" s="753"/>
      <c r="H30" s="753"/>
      <c r="I30" s="757"/>
      <c r="J30" s="792"/>
      <c r="K30" s="793"/>
      <c r="L30" s="757"/>
      <c r="M30" s="757"/>
      <c r="N30" s="750"/>
      <c r="O30" s="795"/>
      <c r="P30" s="795"/>
      <c r="Q30" s="783"/>
      <c r="R30" s="776"/>
      <c r="S30" s="772"/>
      <c r="T30" s="772"/>
      <c r="U30" s="772"/>
      <c r="V30" s="772"/>
      <c r="W30" s="100"/>
      <c r="X30" s="100"/>
      <c r="Y30" s="100"/>
      <c r="Z30" s="100"/>
      <c r="AA30" s="568" t="s">
        <v>1471</v>
      </c>
    </row>
    <row r="31" spans="1:27" ht="383.25" customHeight="1" x14ac:dyDescent="0.3">
      <c r="A31" s="489" t="s">
        <v>95</v>
      </c>
      <c r="B31" s="741"/>
      <c r="C31" s="756"/>
      <c r="D31" s="747"/>
      <c r="E31" s="463" t="s">
        <v>21</v>
      </c>
      <c r="F31" s="463" t="s">
        <v>21</v>
      </c>
      <c r="G31" s="198" t="s">
        <v>15</v>
      </c>
      <c r="H31" s="198" t="s">
        <v>15</v>
      </c>
      <c r="I31" s="651" t="s">
        <v>799</v>
      </c>
      <c r="J31" s="780" t="s">
        <v>1010</v>
      </c>
      <c r="K31" s="781"/>
      <c r="L31" s="651" t="s">
        <v>1755</v>
      </c>
      <c r="M31" s="651" t="s">
        <v>1100</v>
      </c>
      <c r="N31" s="46" t="s">
        <v>8</v>
      </c>
      <c r="O31" s="17"/>
      <c r="P31" s="17"/>
      <c r="Q31" s="357">
        <f>IF(N31="","0",IF(N31="Pass",1,IF(N31="Fail",0,IF(N31="TBD",0,IF(N31="N/A (Please provide reason)",1)))))</f>
        <v>0</v>
      </c>
      <c r="R31" s="356">
        <f>IF(AND(D30="M",N31="N/A (Please provide reason)"),1,0)</f>
        <v>0</v>
      </c>
      <c r="S31" s="424">
        <f>IF(E29 = "YES",1,0)</f>
        <v>1</v>
      </c>
      <c r="T31" s="424">
        <f>IF(F29 = "YES",1,0)</f>
        <v>1</v>
      </c>
      <c r="U31" s="424">
        <f>IF(G29 = "YES",1,0)</f>
        <v>0</v>
      </c>
      <c r="V31" s="424">
        <f>IF(H29 = "YES",1,0)</f>
        <v>0</v>
      </c>
      <c r="W31" s="100"/>
      <c r="X31" s="100"/>
      <c r="Y31" s="100"/>
      <c r="Z31" s="100"/>
      <c r="AA31" s="568" t="s">
        <v>1471</v>
      </c>
    </row>
    <row r="32" spans="1:27" ht="80.25" customHeight="1" x14ac:dyDescent="0.3">
      <c r="A32" s="286" t="s">
        <v>97</v>
      </c>
      <c r="B32" s="810" t="s">
        <v>669</v>
      </c>
      <c r="C32" s="826" t="s">
        <v>1699</v>
      </c>
      <c r="D32" s="379" t="s">
        <v>7</v>
      </c>
      <c r="E32" s="752" t="s">
        <v>15</v>
      </c>
      <c r="F32" s="752" t="s">
        <v>15</v>
      </c>
      <c r="G32" s="752" t="s">
        <v>15</v>
      </c>
      <c r="H32" s="752" t="s">
        <v>15</v>
      </c>
      <c r="I32" s="47" t="s">
        <v>735</v>
      </c>
      <c r="J32" s="780" t="s">
        <v>1213</v>
      </c>
      <c r="K32" s="781"/>
      <c r="L32" s="47" t="s">
        <v>1496</v>
      </c>
      <c r="M32" s="800" t="s">
        <v>1214</v>
      </c>
      <c r="N32" s="46" t="s">
        <v>8</v>
      </c>
      <c r="O32" s="17"/>
      <c r="P32" s="17"/>
      <c r="Q32" s="133">
        <f>IF(N32="","0",IF(N32="Pass",1,IF(N32="Fail",0,IF(N32="TBD",0,IF(N32="N/A (Please provide reason)",1)))))</f>
        <v>0</v>
      </c>
      <c r="R32" s="132">
        <f>IF(AND(D32="M",N32="N/A (Please provide reason)"),1,0)</f>
        <v>0</v>
      </c>
      <c r="S32" s="424">
        <f t="shared" ref="S32:T38" si="24">IF(E32 = "YES",1,0)</f>
        <v>1</v>
      </c>
      <c r="T32" s="246">
        <f t="shared" si="24"/>
        <v>1</v>
      </c>
      <c r="U32" s="407">
        <f>IF(G32 = "YES",1,0)</f>
        <v>1</v>
      </c>
      <c r="V32" s="407">
        <f>IF(H32 = "YES",1,0)</f>
        <v>1</v>
      </c>
      <c r="W32" s="100"/>
      <c r="X32" s="100"/>
      <c r="Y32" s="100"/>
      <c r="Z32" s="100"/>
      <c r="AA32" s="568" t="s">
        <v>1471</v>
      </c>
    </row>
    <row r="33" spans="1:27" ht="122.25" customHeight="1" x14ac:dyDescent="0.3">
      <c r="A33" s="286" t="s">
        <v>99</v>
      </c>
      <c r="B33" s="810"/>
      <c r="C33" s="826"/>
      <c r="D33" s="458" t="s">
        <v>722</v>
      </c>
      <c r="E33" s="753"/>
      <c r="F33" s="753"/>
      <c r="G33" s="753"/>
      <c r="H33" s="753"/>
      <c r="I33" s="755" t="s">
        <v>1215</v>
      </c>
      <c r="J33" s="780" t="s">
        <v>1398</v>
      </c>
      <c r="K33" s="781"/>
      <c r="L33" s="47" t="s">
        <v>1216</v>
      </c>
      <c r="M33" s="801"/>
      <c r="N33" s="46" t="s">
        <v>8</v>
      </c>
      <c r="O33" s="17"/>
      <c r="P33" s="17"/>
      <c r="Q33" s="457">
        <f t="shared" ref="Q33:Q35" si="25">IF(N33="","0",IF(N33="Pass",1,IF(N33="Fail",0,IF(N33="TBD",0,IF(N33="N/A (Please provide reason)",1)))))</f>
        <v>0</v>
      </c>
      <c r="R33" s="456">
        <f t="shared" ref="R33:R35" si="26">IF(AND(D33="M",N33="N/A (Please provide reason)"),1,0)</f>
        <v>0</v>
      </c>
      <c r="S33" s="455">
        <f>IF(E32 = "YES",1,0)</f>
        <v>1</v>
      </c>
      <c r="T33" s="455">
        <f t="shared" ref="T33:V33" si="27">IF(F32 = "YES",1,0)</f>
        <v>1</v>
      </c>
      <c r="U33" s="455">
        <f t="shared" si="27"/>
        <v>1</v>
      </c>
      <c r="V33" s="455">
        <f t="shared" si="27"/>
        <v>1</v>
      </c>
      <c r="W33" s="100"/>
      <c r="X33" s="100"/>
      <c r="Y33" s="100"/>
      <c r="Z33" s="100"/>
      <c r="AA33" s="568" t="s">
        <v>1471</v>
      </c>
    </row>
    <row r="34" spans="1:27" ht="106.5" customHeight="1" x14ac:dyDescent="0.3">
      <c r="A34" s="286" t="s">
        <v>379</v>
      </c>
      <c r="B34" s="810"/>
      <c r="C34" s="826"/>
      <c r="D34" s="458" t="s">
        <v>722</v>
      </c>
      <c r="E34" s="753"/>
      <c r="F34" s="753"/>
      <c r="G34" s="753"/>
      <c r="H34" s="753"/>
      <c r="I34" s="756"/>
      <c r="J34" s="780" t="s">
        <v>1467</v>
      </c>
      <c r="K34" s="781"/>
      <c r="L34" s="47" t="s">
        <v>1217</v>
      </c>
      <c r="M34" s="801"/>
      <c r="N34" s="46" t="s">
        <v>8</v>
      </c>
      <c r="O34" s="17"/>
      <c r="P34" s="17"/>
      <c r="Q34" s="457">
        <f t="shared" si="25"/>
        <v>0</v>
      </c>
      <c r="R34" s="456">
        <f t="shared" si="26"/>
        <v>0</v>
      </c>
      <c r="S34" s="455">
        <f>IF(E32 = "YES",1,0)</f>
        <v>1</v>
      </c>
      <c r="T34" s="455">
        <f t="shared" ref="T34:V34" si="28">IF(F32 = "YES",1,0)</f>
        <v>1</v>
      </c>
      <c r="U34" s="455">
        <f t="shared" si="28"/>
        <v>1</v>
      </c>
      <c r="V34" s="455">
        <f t="shared" si="28"/>
        <v>1</v>
      </c>
      <c r="W34" s="100"/>
      <c r="X34" s="100"/>
      <c r="Y34" s="100"/>
      <c r="Z34" s="100"/>
      <c r="AA34" s="568" t="s">
        <v>1471</v>
      </c>
    </row>
    <row r="35" spans="1:27" ht="136.5" customHeight="1" x14ac:dyDescent="0.3">
      <c r="A35" s="96" t="s">
        <v>380</v>
      </c>
      <c r="B35" s="810"/>
      <c r="C35" s="826"/>
      <c r="D35" s="458" t="s">
        <v>722</v>
      </c>
      <c r="E35" s="753"/>
      <c r="F35" s="753"/>
      <c r="G35" s="753"/>
      <c r="H35" s="753"/>
      <c r="I35" s="757"/>
      <c r="J35" s="780" t="s">
        <v>1474</v>
      </c>
      <c r="K35" s="781"/>
      <c r="L35" s="47" t="s">
        <v>1475</v>
      </c>
      <c r="M35" s="801"/>
      <c r="N35" s="46" t="s">
        <v>8</v>
      </c>
      <c r="O35" s="17"/>
      <c r="P35" s="17"/>
      <c r="Q35" s="457">
        <f t="shared" si="25"/>
        <v>0</v>
      </c>
      <c r="R35" s="456">
        <f t="shared" si="26"/>
        <v>0</v>
      </c>
      <c r="S35" s="455">
        <f>IF(E32 = "YES",1,0)</f>
        <v>1</v>
      </c>
      <c r="T35" s="455">
        <f>IF(F32 = "YES",1,0)</f>
        <v>1</v>
      </c>
      <c r="U35" s="455">
        <f>IF(G32 = "YES",1,0)</f>
        <v>1</v>
      </c>
      <c r="V35" s="455">
        <f>IF(H32 = "YES",1,0)</f>
        <v>1</v>
      </c>
      <c r="W35" s="100"/>
      <c r="X35" s="100"/>
      <c r="Y35" s="100"/>
      <c r="Z35" s="100"/>
      <c r="AA35" s="568" t="s">
        <v>1471</v>
      </c>
    </row>
    <row r="36" spans="1:27" ht="201.75" customHeight="1" x14ac:dyDescent="0.3">
      <c r="A36" s="286" t="s">
        <v>381</v>
      </c>
      <c r="B36" s="810"/>
      <c r="C36" s="826"/>
      <c r="D36" s="386" t="s">
        <v>722</v>
      </c>
      <c r="E36" s="754"/>
      <c r="F36" s="754"/>
      <c r="G36" s="754"/>
      <c r="H36" s="754"/>
      <c r="I36" s="47" t="s">
        <v>797</v>
      </c>
      <c r="J36" s="780" t="s">
        <v>1621</v>
      </c>
      <c r="K36" s="781"/>
      <c r="L36" s="47" t="s">
        <v>744</v>
      </c>
      <c r="M36" s="802"/>
      <c r="N36" s="46" t="s">
        <v>8</v>
      </c>
      <c r="O36" s="17"/>
      <c r="P36" s="17"/>
      <c r="Q36" s="133">
        <f>IF(N36="","0",IF(N36="Pass",1,IF(N36="Fail",0,IF(N36="TBD",0,IF(N36="N/A (Please provide reason)",1)))))</f>
        <v>0</v>
      </c>
      <c r="R36" s="132">
        <f>IF(AND(D36="M",N36="N/A (Please provide reason)"),1,0)</f>
        <v>0</v>
      </c>
      <c r="S36" s="424">
        <f>IF(E32 = "YES",1,0)</f>
        <v>1</v>
      </c>
      <c r="T36" s="424">
        <f>IF(F32 = "YES",1,0)</f>
        <v>1</v>
      </c>
      <c r="U36" s="407">
        <f>IF(G32 = "YES",1,0)</f>
        <v>1</v>
      </c>
      <c r="V36" s="407">
        <f>IF(H32 = "YES",1,0)</f>
        <v>1</v>
      </c>
      <c r="W36" s="100"/>
      <c r="X36" s="100"/>
      <c r="Y36" s="100"/>
      <c r="Z36" s="100"/>
      <c r="AA36" s="568" t="s">
        <v>1471</v>
      </c>
    </row>
    <row r="37" spans="1:27" ht="249.75" customHeight="1" x14ac:dyDescent="0.3">
      <c r="A37" s="286" t="s">
        <v>382</v>
      </c>
      <c r="B37" s="387" t="s">
        <v>670</v>
      </c>
      <c r="C37" s="307" t="s">
        <v>1649</v>
      </c>
      <c r="D37" s="379" t="s">
        <v>7</v>
      </c>
      <c r="E37" s="535" t="s">
        <v>15</v>
      </c>
      <c r="F37" s="535" t="s">
        <v>15</v>
      </c>
      <c r="G37" s="535" t="s">
        <v>15</v>
      </c>
      <c r="H37" s="535" t="s">
        <v>15</v>
      </c>
      <c r="I37" s="197" t="s">
        <v>678</v>
      </c>
      <c r="J37" s="808" t="s">
        <v>686</v>
      </c>
      <c r="K37" s="809"/>
      <c r="L37" s="197" t="s">
        <v>737</v>
      </c>
      <c r="M37" s="197" t="s">
        <v>736</v>
      </c>
      <c r="N37" s="46" t="s">
        <v>8</v>
      </c>
      <c r="O37" s="17"/>
      <c r="P37" s="17"/>
      <c r="Q37" s="133">
        <f>IF(N37="","0",IF(N37="Pass",1,IF(N37="Fail",0,IF(N37="TBD",0,IF(N37="N/A (Please provide reason)",1)))))</f>
        <v>0</v>
      </c>
      <c r="R37" s="132">
        <f>IF(AND(D37="M",N37="N/A (Please provide reason)"),1,0)</f>
        <v>0</v>
      </c>
      <c r="S37" s="424">
        <f t="shared" si="24"/>
        <v>1</v>
      </c>
      <c r="T37" s="246">
        <f t="shared" si="24"/>
        <v>1</v>
      </c>
      <c r="U37" s="407">
        <f>IF(G37 = "YES",1,0)</f>
        <v>1</v>
      </c>
      <c r="V37" s="407">
        <f>IF(H37 = "YES",1,0)</f>
        <v>1</v>
      </c>
      <c r="W37" s="100"/>
      <c r="X37" s="100"/>
      <c r="Y37" s="100"/>
      <c r="Z37" s="100"/>
      <c r="AA37" s="568" t="s">
        <v>1471</v>
      </c>
    </row>
    <row r="38" spans="1:27" ht="86.25" customHeight="1" x14ac:dyDescent="0.3">
      <c r="A38" s="286" t="s">
        <v>383</v>
      </c>
      <c r="B38" s="810" t="s">
        <v>85</v>
      </c>
      <c r="C38" s="826" t="s">
        <v>1650</v>
      </c>
      <c r="D38" s="378" t="s">
        <v>7</v>
      </c>
      <c r="E38" s="758" t="s">
        <v>15</v>
      </c>
      <c r="F38" s="758" t="s">
        <v>21</v>
      </c>
      <c r="G38" s="758" t="s">
        <v>15</v>
      </c>
      <c r="H38" s="758" t="s">
        <v>21</v>
      </c>
      <c r="I38" s="47" t="s">
        <v>1218</v>
      </c>
      <c r="J38" s="780" t="s">
        <v>577</v>
      </c>
      <c r="K38" s="781"/>
      <c r="L38" s="47" t="s">
        <v>941</v>
      </c>
      <c r="M38" s="47" t="s">
        <v>83</v>
      </c>
      <c r="N38" s="46" t="s">
        <v>8</v>
      </c>
      <c r="O38" s="17"/>
      <c r="P38" s="17"/>
      <c r="Q38" s="418">
        <f>IF(N38="","0",IF(N38="Pass",1,IF(N38="Fail",0,IF(N38="TBD",0,IF(N38="N/A (Please provide reason)",1)))))</f>
        <v>0</v>
      </c>
      <c r="R38" s="429">
        <f t="shared" ref="R38" si="29">IF(D38 = "YES",1,0)</f>
        <v>0</v>
      </c>
      <c r="S38" s="407">
        <f t="shared" si="24"/>
        <v>1</v>
      </c>
      <c r="T38" s="407">
        <f t="shared" si="24"/>
        <v>0</v>
      </c>
      <c r="U38" s="407">
        <f>IF(G38 = "YES",1,0)</f>
        <v>1</v>
      </c>
      <c r="V38" s="407">
        <f>IF(H38 = "YES",1,0)</f>
        <v>0</v>
      </c>
      <c r="W38" s="100"/>
      <c r="X38" s="100"/>
      <c r="Y38" s="100"/>
      <c r="Z38" s="100"/>
      <c r="AA38" s="568" t="s">
        <v>1471</v>
      </c>
    </row>
    <row r="39" spans="1:27" ht="178.5" customHeight="1" x14ac:dyDescent="0.3">
      <c r="A39" s="286" t="s">
        <v>655</v>
      </c>
      <c r="B39" s="810"/>
      <c r="C39" s="826"/>
      <c r="D39" s="87" t="s">
        <v>722</v>
      </c>
      <c r="E39" s="759"/>
      <c r="F39" s="759"/>
      <c r="G39" s="759"/>
      <c r="H39" s="759"/>
      <c r="I39" s="47" t="s">
        <v>798</v>
      </c>
      <c r="J39" s="780" t="s">
        <v>1494</v>
      </c>
      <c r="K39" s="781"/>
      <c r="L39" s="47" t="s">
        <v>1622</v>
      </c>
      <c r="M39" s="47" t="s">
        <v>83</v>
      </c>
      <c r="N39" s="46" t="s">
        <v>8</v>
      </c>
      <c r="O39" s="17"/>
      <c r="P39" s="17"/>
      <c r="Q39" s="133">
        <f t="shared" si="15"/>
        <v>0</v>
      </c>
      <c r="R39" s="132">
        <f>IF(AND(D39="M",N39="N/A (Please provide reason)"),1,0)</f>
        <v>0</v>
      </c>
      <c r="S39" s="424">
        <f t="shared" ref="S39:T39" si="30">IF(E38 = "YES",1,0)</f>
        <v>1</v>
      </c>
      <c r="T39" s="424">
        <f t="shared" si="30"/>
        <v>0</v>
      </c>
      <c r="U39" s="407">
        <f>IF(G38 = "YES",1,0)</f>
        <v>1</v>
      </c>
      <c r="V39" s="407">
        <f>IF(H38 = "YES",1,0)</f>
        <v>0</v>
      </c>
      <c r="W39" s="100"/>
      <c r="X39" s="100"/>
      <c r="Y39" s="100"/>
      <c r="Z39" s="100"/>
      <c r="AA39" s="568" t="s">
        <v>1472</v>
      </c>
    </row>
    <row r="40" spans="1:27" ht="90.75" customHeight="1" x14ac:dyDescent="0.3">
      <c r="A40" s="286" t="s">
        <v>754</v>
      </c>
      <c r="B40" s="387" t="s">
        <v>86</v>
      </c>
      <c r="C40" s="637" t="s">
        <v>1645</v>
      </c>
      <c r="D40" s="379" t="s">
        <v>7</v>
      </c>
      <c r="E40" s="389" t="s">
        <v>21</v>
      </c>
      <c r="F40" s="537" t="s">
        <v>15</v>
      </c>
      <c r="G40" s="389" t="s">
        <v>21</v>
      </c>
      <c r="H40" s="537" t="s">
        <v>15</v>
      </c>
      <c r="I40" s="47" t="s">
        <v>397</v>
      </c>
      <c r="J40" s="780" t="s">
        <v>577</v>
      </c>
      <c r="K40" s="781"/>
      <c r="L40" s="47" t="s">
        <v>576</v>
      </c>
      <c r="M40" s="47" t="s">
        <v>83</v>
      </c>
      <c r="N40" s="46" t="s">
        <v>8</v>
      </c>
      <c r="O40" s="17"/>
      <c r="P40" s="17"/>
      <c r="Q40" s="133">
        <f t="shared" ref="Q40" si="31">IF(N40="","0",IF(N40="Pass",1,IF(N40="Fail",0,IF(N40="TBD",0,IF(N40="N/A (Please provide reason)",1)))))</f>
        <v>0</v>
      </c>
      <c r="R40" s="132">
        <f t="shared" ref="R40:R49" si="32">IF(AND(D40="M",N40="N/A (Please provide reason)"),1,0)</f>
        <v>0</v>
      </c>
      <c r="S40" s="424">
        <f t="shared" ref="S40:S49" si="33">IF(E40 = "YES",1,0)</f>
        <v>0</v>
      </c>
      <c r="T40" s="246">
        <f t="shared" ref="T40:T49" si="34">IF(F40 = "YES",1,0)</f>
        <v>1</v>
      </c>
      <c r="U40" s="407">
        <f t="shared" ref="U40" si="35">IF(G40 = "YES",1,0)</f>
        <v>0</v>
      </c>
      <c r="V40" s="407">
        <f t="shared" ref="V40" si="36">IF(H40 = "YES",1,0)</f>
        <v>1</v>
      </c>
      <c r="W40" s="100"/>
      <c r="X40" s="100"/>
      <c r="Y40" s="100"/>
      <c r="Z40" s="100"/>
      <c r="AA40" s="568" t="s">
        <v>1472</v>
      </c>
    </row>
    <row r="41" spans="1:27" ht="408.75" customHeight="1" x14ac:dyDescent="0.3">
      <c r="A41" s="286" t="s">
        <v>663</v>
      </c>
      <c r="B41" s="453" t="s">
        <v>88</v>
      </c>
      <c r="C41" s="630" t="s">
        <v>1651</v>
      </c>
      <c r="D41" s="87" t="s">
        <v>28</v>
      </c>
      <c r="E41" s="535" t="s">
        <v>15</v>
      </c>
      <c r="F41" s="535" t="s">
        <v>15</v>
      </c>
      <c r="G41" s="535" t="s">
        <v>15</v>
      </c>
      <c r="H41" s="535" t="s">
        <v>15</v>
      </c>
      <c r="I41" s="47" t="s">
        <v>1035</v>
      </c>
      <c r="J41" s="780" t="s">
        <v>1246</v>
      </c>
      <c r="K41" s="781"/>
      <c r="L41" s="47" t="s">
        <v>1579</v>
      </c>
      <c r="M41" s="47" t="s">
        <v>389</v>
      </c>
      <c r="N41" s="46" t="s">
        <v>8</v>
      </c>
      <c r="O41" s="17"/>
      <c r="P41" s="17"/>
      <c r="Q41" s="406">
        <f t="shared" ref="Q41" si="37">IF(N41="","0",IF(N41="Pass",1,IF(N41="Fail",0,IF(N41="TBD",0,IF(N41="N/A (Please provide reason)",1)))))</f>
        <v>0</v>
      </c>
      <c r="R41" s="405">
        <f t="shared" ref="R41" si="38">IF(AND(D41="M",N41="N/A (Please provide reason)"),1,0)</f>
        <v>0</v>
      </c>
      <c r="S41" s="424">
        <f t="shared" ref="S41" si="39">IF(E41 = "YES",1,0)</f>
        <v>1</v>
      </c>
      <c r="T41" s="407">
        <f t="shared" ref="T41" si="40">IF(F41 = "YES",1,0)</f>
        <v>1</v>
      </c>
      <c r="U41" s="407">
        <f t="shared" ref="U41" si="41">IF(G41 = "YES",1,0)</f>
        <v>1</v>
      </c>
      <c r="V41" s="407">
        <f t="shared" ref="V41" si="42">IF(H41 = "YES",1,0)</f>
        <v>1</v>
      </c>
      <c r="W41" s="100"/>
      <c r="X41" s="100"/>
      <c r="Y41" s="100"/>
      <c r="Z41" s="100"/>
      <c r="AA41" s="568" t="s">
        <v>1472</v>
      </c>
    </row>
    <row r="42" spans="1:27" ht="265.5" customHeight="1" x14ac:dyDescent="0.3">
      <c r="A42" s="286" t="s">
        <v>664</v>
      </c>
      <c r="B42" s="453" t="s">
        <v>91</v>
      </c>
      <c r="C42" s="630" t="s">
        <v>1700</v>
      </c>
      <c r="D42" s="87" t="s">
        <v>28</v>
      </c>
      <c r="E42" s="535" t="s">
        <v>15</v>
      </c>
      <c r="F42" s="535" t="s">
        <v>15</v>
      </c>
      <c r="G42" s="535" t="s">
        <v>15</v>
      </c>
      <c r="H42" s="535" t="s">
        <v>15</v>
      </c>
      <c r="I42" s="47" t="s">
        <v>1035</v>
      </c>
      <c r="J42" s="780" t="s">
        <v>1458</v>
      </c>
      <c r="K42" s="781"/>
      <c r="L42" s="47" t="s">
        <v>1623</v>
      </c>
      <c r="M42" s="47" t="s">
        <v>389</v>
      </c>
      <c r="N42" s="46" t="s">
        <v>8</v>
      </c>
      <c r="O42" s="17"/>
      <c r="P42" s="17"/>
      <c r="Q42" s="406">
        <f t="shared" ref="Q42" si="43">IF(N42="","0",IF(N42="Pass",1,IF(N42="Fail",0,IF(N42="TBD",0,IF(N42="N/A (Please provide reason)",1)))))</f>
        <v>0</v>
      </c>
      <c r="R42" s="405">
        <f t="shared" ref="R42" si="44">IF(AND(D42="M",N42="N/A (Please provide reason)"),1,0)</f>
        <v>0</v>
      </c>
      <c r="S42" s="424">
        <f t="shared" ref="S42" si="45">IF(E42 = "YES",1,0)</f>
        <v>1</v>
      </c>
      <c r="T42" s="407">
        <f t="shared" ref="T42" si="46">IF(F42 = "YES",1,0)</f>
        <v>1</v>
      </c>
      <c r="U42" s="407">
        <f t="shared" ref="U42" si="47">IF(G42 = "YES",1,0)</f>
        <v>1</v>
      </c>
      <c r="V42" s="407">
        <f t="shared" ref="V42" si="48">IF(H42 = "YES",1,0)</f>
        <v>1</v>
      </c>
      <c r="W42" s="100"/>
      <c r="X42" s="100"/>
      <c r="Y42" s="100"/>
      <c r="Z42" s="100"/>
      <c r="AA42" s="568" t="s">
        <v>1472</v>
      </c>
    </row>
    <row r="43" spans="1:27" ht="207" customHeight="1" x14ac:dyDescent="0.3">
      <c r="A43" s="286" t="s">
        <v>665</v>
      </c>
      <c r="B43" s="377" t="s">
        <v>92</v>
      </c>
      <c r="C43" s="635" t="s">
        <v>1701</v>
      </c>
      <c r="D43" s="388" t="s">
        <v>7</v>
      </c>
      <c r="E43" s="535" t="s">
        <v>15</v>
      </c>
      <c r="F43" s="535" t="s">
        <v>15</v>
      </c>
      <c r="G43" s="535" t="s">
        <v>15</v>
      </c>
      <c r="H43" s="535" t="s">
        <v>15</v>
      </c>
      <c r="I43" s="197" t="s">
        <v>1036</v>
      </c>
      <c r="J43" s="808" t="s">
        <v>578</v>
      </c>
      <c r="K43" s="809"/>
      <c r="L43" s="197" t="s">
        <v>679</v>
      </c>
      <c r="M43" s="197" t="s">
        <v>389</v>
      </c>
      <c r="N43" s="46" t="s">
        <v>8</v>
      </c>
      <c r="O43" s="17"/>
      <c r="P43" s="17"/>
      <c r="Q43" s="133">
        <f t="shared" si="15"/>
        <v>0</v>
      </c>
      <c r="R43" s="132">
        <f t="shared" si="32"/>
        <v>0</v>
      </c>
      <c r="S43" s="424">
        <f t="shared" si="33"/>
        <v>1</v>
      </c>
      <c r="T43" s="246">
        <f t="shared" si="34"/>
        <v>1</v>
      </c>
      <c r="U43" s="407">
        <f t="shared" ref="U43:U44" si="49">IF(G43 = "YES",1,0)</f>
        <v>1</v>
      </c>
      <c r="V43" s="407">
        <f t="shared" ref="V43:V44" si="50">IF(H43 = "YES",1,0)</f>
        <v>1</v>
      </c>
      <c r="W43" s="100"/>
      <c r="X43" s="100"/>
      <c r="Y43" s="100"/>
      <c r="Z43" s="100"/>
      <c r="AA43" s="568" t="s">
        <v>1471</v>
      </c>
    </row>
    <row r="44" spans="1:27" ht="197.25" customHeight="1" x14ac:dyDescent="0.3">
      <c r="A44" s="286" t="s">
        <v>666</v>
      </c>
      <c r="B44" s="377" t="s">
        <v>93</v>
      </c>
      <c r="C44" s="635" t="s">
        <v>1702</v>
      </c>
      <c r="D44" s="378" t="s">
        <v>7</v>
      </c>
      <c r="E44" s="534" t="s">
        <v>15</v>
      </c>
      <c r="F44" s="534" t="s">
        <v>15</v>
      </c>
      <c r="G44" s="534" t="s">
        <v>15</v>
      </c>
      <c r="H44" s="534" t="s">
        <v>15</v>
      </c>
      <c r="I44" s="391" t="s">
        <v>1036</v>
      </c>
      <c r="J44" s="808" t="s">
        <v>579</v>
      </c>
      <c r="K44" s="809"/>
      <c r="L44" s="197" t="s">
        <v>1410</v>
      </c>
      <c r="M44" s="197" t="s">
        <v>1568</v>
      </c>
      <c r="N44" s="46" t="s">
        <v>8</v>
      </c>
      <c r="O44" s="17"/>
      <c r="P44" s="17"/>
      <c r="Q44" s="133">
        <f t="shared" si="15"/>
        <v>0</v>
      </c>
      <c r="R44" s="132">
        <f t="shared" si="32"/>
        <v>0</v>
      </c>
      <c r="S44" s="424">
        <f t="shared" si="33"/>
        <v>1</v>
      </c>
      <c r="T44" s="246">
        <f t="shared" si="34"/>
        <v>1</v>
      </c>
      <c r="U44" s="407">
        <f t="shared" si="49"/>
        <v>1</v>
      </c>
      <c r="V44" s="407">
        <f t="shared" si="50"/>
        <v>1</v>
      </c>
      <c r="W44" s="100"/>
      <c r="X44" s="100"/>
      <c r="Y44" s="100"/>
      <c r="Z44" s="100"/>
      <c r="AA44" s="568" t="s">
        <v>1471</v>
      </c>
    </row>
    <row r="45" spans="1:27" ht="85.5" customHeight="1" x14ac:dyDescent="0.3">
      <c r="A45" s="286" t="s">
        <v>668</v>
      </c>
      <c r="B45" s="377" t="s">
        <v>96</v>
      </c>
      <c r="C45" s="307" t="s">
        <v>1646</v>
      </c>
      <c r="D45" s="388" t="s">
        <v>7</v>
      </c>
      <c r="E45" s="198" t="s">
        <v>15</v>
      </c>
      <c r="F45" s="198" t="s">
        <v>15</v>
      </c>
      <c r="G45" s="198" t="s">
        <v>15</v>
      </c>
      <c r="H45" s="198" t="s">
        <v>15</v>
      </c>
      <c r="I45" s="307" t="s">
        <v>1037</v>
      </c>
      <c r="J45" s="808" t="s">
        <v>713</v>
      </c>
      <c r="K45" s="809"/>
      <c r="L45" s="197" t="s">
        <v>1624</v>
      </c>
      <c r="M45" s="197" t="s">
        <v>390</v>
      </c>
      <c r="N45" s="46" t="s">
        <v>8</v>
      </c>
      <c r="O45" s="17"/>
      <c r="P45" s="17"/>
      <c r="Q45" s="133">
        <f t="shared" si="15"/>
        <v>0</v>
      </c>
      <c r="R45" s="132">
        <f t="shared" si="32"/>
        <v>0</v>
      </c>
      <c r="S45" s="424">
        <f t="shared" si="33"/>
        <v>1</v>
      </c>
      <c r="T45" s="246">
        <f t="shared" si="34"/>
        <v>1</v>
      </c>
      <c r="U45" s="407">
        <f t="shared" ref="U45:U47" si="51">IF(G45 = "YES",1,0)</f>
        <v>1</v>
      </c>
      <c r="V45" s="407">
        <f t="shared" ref="V45:V47" si="52">IF(H45 = "YES",1,0)</f>
        <v>1</v>
      </c>
      <c r="W45" s="100"/>
      <c r="X45" s="100"/>
      <c r="Y45" s="100"/>
      <c r="Z45" s="100"/>
      <c r="AA45" s="568" t="s">
        <v>1471</v>
      </c>
    </row>
    <row r="46" spans="1:27" ht="149.25" customHeight="1" x14ac:dyDescent="0.3">
      <c r="A46" s="286" t="s">
        <v>671</v>
      </c>
      <c r="B46" s="377" t="s">
        <v>98</v>
      </c>
      <c r="C46" s="43" t="s">
        <v>1652</v>
      </c>
      <c r="D46" s="388" t="s">
        <v>7</v>
      </c>
      <c r="E46" s="198" t="s">
        <v>15</v>
      </c>
      <c r="F46" s="198" t="s">
        <v>15</v>
      </c>
      <c r="G46" s="198" t="s">
        <v>15</v>
      </c>
      <c r="H46" s="198" t="s">
        <v>15</v>
      </c>
      <c r="I46" s="307" t="s">
        <v>1036</v>
      </c>
      <c r="J46" s="808" t="s">
        <v>581</v>
      </c>
      <c r="K46" s="809"/>
      <c r="L46" s="197" t="s">
        <v>580</v>
      </c>
      <c r="M46" s="197" t="s">
        <v>389</v>
      </c>
      <c r="N46" s="46" t="s">
        <v>8</v>
      </c>
      <c r="O46" s="17"/>
      <c r="P46" s="17"/>
      <c r="Q46" s="133">
        <f t="shared" si="15"/>
        <v>0</v>
      </c>
      <c r="R46" s="132">
        <f t="shared" si="32"/>
        <v>0</v>
      </c>
      <c r="S46" s="424">
        <f t="shared" si="33"/>
        <v>1</v>
      </c>
      <c r="T46" s="246">
        <f t="shared" si="34"/>
        <v>1</v>
      </c>
      <c r="U46" s="407">
        <f t="shared" si="51"/>
        <v>1</v>
      </c>
      <c r="V46" s="407">
        <f t="shared" si="52"/>
        <v>1</v>
      </c>
      <c r="W46" s="100"/>
      <c r="X46" s="100"/>
      <c r="Y46" s="100"/>
      <c r="Z46" s="100"/>
      <c r="AA46" s="568" t="s">
        <v>1471</v>
      </c>
    </row>
    <row r="47" spans="1:27" ht="201.75" customHeight="1" x14ac:dyDescent="0.3">
      <c r="A47" s="286" t="s">
        <v>672</v>
      </c>
      <c r="B47" s="377" t="s">
        <v>377</v>
      </c>
      <c r="C47" s="307" t="s">
        <v>1703</v>
      </c>
      <c r="D47" s="388" t="s">
        <v>7</v>
      </c>
      <c r="E47" s="198" t="s">
        <v>15</v>
      </c>
      <c r="F47" s="198" t="s">
        <v>21</v>
      </c>
      <c r="G47" s="198" t="s">
        <v>21</v>
      </c>
      <c r="H47" s="198" t="s">
        <v>21</v>
      </c>
      <c r="I47" s="307" t="s">
        <v>1036</v>
      </c>
      <c r="J47" s="808" t="s">
        <v>582</v>
      </c>
      <c r="K47" s="809"/>
      <c r="L47" s="197" t="s">
        <v>386</v>
      </c>
      <c r="M47" s="197" t="s">
        <v>385</v>
      </c>
      <c r="N47" s="46" t="s">
        <v>8</v>
      </c>
      <c r="O47" s="17"/>
      <c r="P47" s="17"/>
      <c r="Q47" s="133">
        <f t="shared" si="15"/>
        <v>0</v>
      </c>
      <c r="R47" s="132">
        <f t="shared" si="32"/>
        <v>0</v>
      </c>
      <c r="S47" s="424">
        <f t="shared" si="33"/>
        <v>1</v>
      </c>
      <c r="T47" s="246">
        <f t="shared" si="34"/>
        <v>0</v>
      </c>
      <c r="U47" s="407">
        <f t="shared" si="51"/>
        <v>0</v>
      </c>
      <c r="V47" s="407">
        <f t="shared" si="52"/>
        <v>0</v>
      </c>
      <c r="W47" s="100"/>
      <c r="X47" s="100"/>
      <c r="Y47" s="100"/>
      <c r="Z47" s="100"/>
      <c r="AA47" s="568" t="s">
        <v>1472</v>
      </c>
    </row>
    <row r="48" spans="1:27" ht="120.75" customHeight="1" x14ac:dyDescent="0.3">
      <c r="A48" s="286" t="s">
        <v>673</v>
      </c>
      <c r="B48" s="377" t="s">
        <v>378</v>
      </c>
      <c r="C48" s="43" t="s">
        <v>1647</v>
      </c>
      <c r="D48" s="388" t="s">
        <v>7</v>
      </c>
      <c r="E48" s="198" t="s">
        <v>15</v>
      </c>
      <c r="F48" s="198" t="s">
        <v>21</v>
      </c>
      <c r="G48" s="198" t="s">
        <v>21</v>
      </c>
      <c r="H48" s="198" t="s">
        <v>21</v>
      </c>
      <c r="I48" s="307" t="s">
        <v>1036</v>
      </c>
      <c r="J48" s="808" t="s">
        <v>583</v>
      </c>
      <c r="K48" s="809"/>
      <c r="L48" s="197" t="s">
        <v>391</v>
      </c>
      <c r="M48" s="197" t="s">
        <v>618</v>
      </c>
      <c r="N48" s="46" t="s">
        <v>8</v>
      </c>
      <c r="O48" s="17"/>
      <c r="P48" s="17"/>
      <c r="Q48" s="133">
        <f t="shared" si="15"/>
        <v>0</v>
      </c>
      <c r="R48" s="132">
        <f t="shared" si="32"/>
        <v>0</v>
      </c>
      <c r="S48" s="424">
        <f t="shared" si="33"/>
        <v>1</v>
      </c>
      <c r="T48" s="246">
        <f t="shared" si="34"/>
        <v>0</v>
      </c>
      <c r="U48" s="407">
        <f t="shared" ref="U48:U49" si="53">IF(G48 = "YES",1,0)</f>
        <v>0</v>
      </c>
      <c r="V48" s="407">
        <f t="shared" ref="V48:V49" si="54">IF(H48 = "YES",1,0)</f>
        <v>0</v>
      </c>
      <c r="W48" s="100"/>
      <c r="X48" s="100"/>
      <c r="Y48" s="100"/>
      <c r="Z48" s="100"/>
      <c r="AA48" s="568" t="s">
        <v>1472</v>
      </c>
    </row>
    <row r="49" spans="1:27" ht="101.25" customHeight="1" x14ac:dyDescent="0.3">
      <c r="A49" s="286" t="s">
        <v>674</v>
      </c>
      <c r="B49" s="203" t="s">
        <v>656</v>
      </c>
      <c r="C49" s="43" t="s">
        <v>1704</v>
      </c>
      <c r="D49" s="388" t="s">
        <v>7</v>
      </c>
      <c r="E49" s="198" t="s">
        <v>15</v>
      </c>
      <c r="F49" s="198" t="s">
        <v>21</v>
      </c>
      <c r="G49" s="374" t="s">
        <v>15</v>
      </c>
      <c r="H49" s="374" t="s">
        <v>15</v>
      </c>
      <c r="I49" s="307" t="s">
        <v>1038</v>
      </c>
      <c r="J49" s="808" t="s">
        <v>1242</v>
      </c>
      <c r="K49" s="809"/>
      <c r="L49" s="197" t="s">
        <v>1243</v>
      </c>
      <c r="M49" s="197" t="s">
        <v>657</v>
      </c>
      <c r="N49" s="46" t="s">
        <v>8</v>
      </c>
      <c r="O49" s="200"/>
      <c r="P49" s="200"/>
      <c r="Q49" s="201">
        <f t="shared" ref="Q49" si="55">IF(N49="","0",IF(N49="Pass",1,IF(N49="Fail",0,IF(N49="TBD",0,IF(N49="N/A (Please provide reason)",1)))))</f>
        <v>0</v>
      </c>
      <c r="R49" s="132">
        <f t="shared" si="32"/>
        <v>0</v>
      </c>
      <c r="S49" s="424">
        <f t="shared" si="33"/>
        <v>1</v>
      </c>
      <c r="T49" s="246">
        <f t="shared" si="34"/>
        <v>0</v>
      </c>
      <c r="U49" s="407">
        <f t="shared" si="53"/>
        <v>1</v>
      </c>
      <c r="V49" s="407">
        <f t="shared" si="54"/>
        <v>1</v>
      </c>
      <c r="W49" s="100"/>
      <c r="X49" s="100"/>
      <c r="Y49" s="100"/>
      <c r="Z49" s="100"/>
      <c r="AA49" s="568" t="s">
        <v>1471</v>
      </c>
    </row>
    <row r="50" spans="1:27" ht="197.4" customHeight="1" x14ac:dyDescent="0.3">
      <c r="A50" s="286" t="s">
        <v>677</v>
      </c>
      <c r="B50" s="520" t="s">
        <v>977</v>
      </c>
      <c r="C50" s="633" t="s">
        <v>1705</v>
      </c>
      <c r="D50" s="388" t="s">
        <v>7</v>
      </c>
      <c r="E50" s="373" t="s">
        <v>21</v>
      </c>
      <c r="F50" s="384" t="s">
        <v>21</v>
      </c>
      <c r="G50" s="374" t="s">
        <v>15</v>
      </c>
      <c r="H50" s="384" t="s">
        <v>21</v>
      </c>
      <c r="I50" s="651" t="s">
        <v>1005</v>
      </c>
      <c r="J50" s="780" t="s">
        <v>1756</v>
      </c>
      <c r="K50" s="781"/>
      <c r="L50" s="47" t="s">
        <v>1673</v>
      </c>
      <c r="M50" s="47" t="s">
        <v>1026</v>
      </c>
      <c r="N50" s="46" t="s">
        <v>8</v>
      </c>
      <c r="O50" s="200"/>
      <c r="P50" s="200"/>
      <c r="Q50" s="201">
        <f t="shared" ref="Q50" si="56">IF(N50="","0",IF(N50="Pass",1,IF(N50="Fail",0,IF(N50="TBD",0,IF(N50="N/A (Please provide reason)",1)))))</f>
        <v>0</v>
      </c>
      <c r="R50" s="405">
        <f t="shared" ref="R50" si="57">IF(AND(D50="M",N50="N/A (Please provide reason)"),1,0)</f>
        <v>0</v>
      </c>
      <c r="S50" s="424">
        <f t="shared" ref="S50" si="58">IF(E50 = "YES",1,0)</f>
        <v>0</v>
      </c>
      <c r="T50" s="407">
        <f t="shared" ref="T50" si="59">IF(F50 = "YES",1,0)</f>
        <v>0</v>
      </c>
      <c r="U50" s="407">
        <f t="shared" ref="U50" si="60">IF(G50 = "YES",1,0)</f>
        <v>1</v>
      </c>
      <c r="V50" s="407">
        <f t="shared" ref="V50" si="61">IF(H50 = "YES",1,0)</f>
        <v>0</v>
      </c>
      <c r="W50" s="100"/>
      <c r="X50" s="100"/>
      <c r="Y50" s="100"/>
      <c r="Z50" s="100"/>
      <c r="AA50" s="568" t="s">
        <v>1471</v>
      </c>
    </row>
    <row r="51" spans="1:27" ht="13.8" x14ac:dyDescent="0.3">
      <c r="A51" s="98" t="s">
        <v>90</v>
      </c>
      <c r="B51" s="12"/>
      <c r="C51" s="13"/>
      <c r="D51" s="14"/>
      <c r="E51" s="15"/>
      <c r="F51" s="15"/>
      <c r="G51" s="15"/>
      <c r="H51" s="15"/>
      <c r="I51" s="14"/>
      <c r="J51" s="14"/>
      <c r="K51" s="14"/>
      <c r="L51" s="14" t="e" cm="1">
        <f t="array" ref="L51">- tokens for each line item</f>
        <v>#NAME?</v>
      </c>
      <c r="M51" s="14"/>
      <c r="N51" s="14"/>
      <c r="O51" s="14"/>
      <c r="P51" s="14"/>
      <c r="Q51" s="15"/>
      <c r="R51" s="15"/>
      <c r="S51" s="15"/>
      <c r="T51" s="15"/>
      <c r="U51" s="15"/>
      <c r="V51" s="15"/>
      <c r="W51" s="100"/>
      <c r="X51" s="100"/>
      <c r="Y51" s="100"/>
      <c r="Z51" s="100"/>
    </row>
    <row r="52" spans="1:27" ht="13.8" x14ac:dyDescent="0.3">
      <c r="A52" s="98" t="s">
        <v>29</v>
      </c>
      <c r="B52" s="12"/>
      <c r="C52" s="13"/>
      <c r="D52" s="14"/>
      <c r="E52" s="15"/>
      <c r="F52" s="15"/>
      <c r="G52" s="15"/>
      <c r="H52" s="15"/>
      <c r="I52" s="14"/>
      <c r="J52" s="14"/>
      <c r="K52" s="14"/>
      <c r="L52" s="14"/>
      <c r="M52" s="14"/>
      <c r="N52" s="14"/>
      <c r="O52" s="14"/>
      <c r="P52" s="14"/>
      <c r="Q52" s="15"/>
      <c r="R52" s="15"/>
      <c r="S52" s="15"/>
      <c r="T52" s="15"/>
      <c r="U52" s="15"/>
      <c r="V52" s="15"/>
      <c r="W52" s="100"/>
      <c r="X52" s="100"/>
      <c r="Y52" s="100"/>
      <c r="Z52" s="100"/>
    </row>
    <row r="53" spans="1:27" ht="197.25" customHeight="1" x14ac:dyDescent="0.3">
      <c r="A53" s="97" t="s">
        <v>113</v>
      </c>
      <c r="B53" s="315" t="s">
        <v>100</v>
      </c>
      <c r="C53" s="637" t="s">
        <v>1706</v>
      </c>
      <c r="D53" s="388" t="s">
        <v>7</v>
      </c>
      <c r="E53" s="198" t="s">
        <v>15</v>
      </c>
      <c r="F53" s="198" t="s">
        <v>21</v>
      </c>
      <c r="G53" s="198" t="s">
        <v>21</v>
      </c>
      <c r="H53" s="198" t="s">
        <v>21</v>
      </c>
      <c r="I53" s="653" t="s">
        <v>1039</v>
      </c>
      <c r="J53" s="780" t="s">
        <v>1009</v>
      </c>
      <c r="K53" s="781"/>
      <c r="L53" s="47" t="s">
        <v>1625</v>
      </c>
      <c r="M53" s="47" t="s">
        <v>164</v>
      </c>
      <c r="N53" s="46" t="s">
        <v>8</v>
      </c>
      <c r="O53" s="17"/>
      <c r="P53" s="17"/>
      <c r="Q53" s="133">
        <f t="shared" ref="Q53:Q63" si="62">IF(N53="","0",IF(N53="Pass",1,IF(N53="Fail",0,IF(N53="TBD",0,IF(N53="N/A (Please provide reason)",1)))))</f>
        <v>0</v>
      </c>
      <c r="R53" s="132">
        <f t="shared" ref="R53:R64" si="63">IF(AND(D53="M",N53="N/A (Please provide reason)"),1,0)</f>
        <v>0</v>
      </c>
      <c r="S53" s="424">
        <f t="shared" ref="S53:T54" si="64">IF(E53 = "YES",1,0)</f>
        <v>1</v>
      </c>
      <c r="T53" s="246">
        <f t="shared" si="64"/>
        <v>0</v>
      </c>
      <c r="U53" s="407">
        <f t="shared" ref="U53" si="65">IF(G53 = "YES",1,0)</f>
        <v>0</v>
      </c>
      <c r="V53" s="407">
        <f t="shared" ref="V53" si="66">IF(H53 = "YES",1,0)</f>
        <v>0</v>
      </c>
      <c r="W53" s="100"/>
      <c r="X53" s="100"/>
      <c r="Y53" s="100"/>
      <c r="Z53" s="100"/>
      <c r="AA53" s="568" t="s">
        <v>1472</v>
      </c>
    </row>
    <row r="54" spans="1:27" ht="124.5" customHeight="1" x14ac:dyDescent="0.3">
      <c r="A54" s="393" t="s">
        <v>114</v>
      </c>
      <c r="B54" s="377" t="s">
        <v>102</v>
      </c>
      <c r="C54" s="307" t="s">
        <v>1707</v>
      </c>
      <c r="D54" s="388" t="s">
        <v>7</v>
      </c>
      <c r="E54" s="198" t="s">
        <v>15</v>
      </c>
      <c r="F54" s="198" t="s">
        <v>21</v>
      </c>
      <c r="G54" s="198" t="s">
        <v>15</v>
      </c>
      <c r="H54" s="198" t="s">
        <v>21</v>
      </c>
      <c r="I54" s="650" t="s">
        <v>1497</v>
      </c>
      <c r="J54" s="780" t="s">
        <v>1498</v>
      </c>
      <c r="K54" s="781"/>
      <c r="L54" s="47" t="s">
        <v>1499</v>
      </c>
      <c r="M54" s="47" t="s">
        <v>623</v>
      </c>
      <c r="N54" s="46" t="s">
        <v>8</v>
      </c>
      <c r="O54" s="17"/>
      <c r="P54" s="17"/>
      <c r="Q54" s="133">
        <f t="shared" si="62"/>
        <v>0</v>
      </c>
      <c r="R54" s="132">
        <f t="shared" si="63"/>
        <v>0</v>
      </c>
      <c r="S54" s="424">
        <f t="shared" si="64"/>
        <v>1</v>
      </c>
      <c r="T54" s="246">
        <f t="shared" si="64"/>
        <v>0</v>
      </c>
      <c r="U54" s="407">
        <f t="shared" ref="U54" si="67">IF(G54 = "YES",1,0)</f>
        <v>1</v>
      </c>
      <c r="V54" s="407">
        <f t="shared" ref="V54" si="68">IF(H54 = "YES",1,0)</f>
        <v>0</v>
      </c>
      <c r="W54" s="100"/>
      <c r="X54" s="100"/>
      <c r="Y54" s="100"/>
      <c r="Z54" s="100"/>
      <c r="AA54" s="568" t="s">
        <v>1471</v>
      </c>
    </row>
    <row r="55" spans="1:27" ht="98.25" customHeight="1" x14ac:dyDescent="0.3">
      <c r="A55" s="393" t="s">
        <v>115</v>
      </c>
      <c r="B55" s="624" t="s">
        <v>939</v>
      </c>
      <c r="C55" s="637" t="s">
        <v>1708</v>
      </c>
      <c r="D55" s="388" t="s">
        <v>7</v>
      </c>
      <c r="E55" s="198" t="s">
        <v>15</v>
      </c>
      <c r="F55" s="198" t="s">
        <v>21</v>
      </c>
      <c r="G55" s="198" t="s">
        <v>21</v>
      </c>
      <c r="H55" s="534" t="s">
        <v>21</v>
      </c>
      <c r="I55" s="650" t="s">
        <v>942</v>
      </c>
      <c r="J55" s="780" t="s">
        <v>943</v>
      </c>
      <c r="K55" s="781"/>
      <c r="L55" s="47" t="s">
        <v>1626</v>
      </c>
      <c r="M55" s="47" t="s">
        <v>944</v>
      </c>
      <c r="N55" s="46" t="s">
        <v>8</v>
      </c>
      <c r="O55" s="17"/>
      <c r="P55" s="17"/>
      <c r="Q55" s="620">
        <f t="shared" ref="Q55:Q57" si="69">IF(N55="","0",IF(N55="Pass",1,IF(N55="Fail",0,IF(N55="TBD",0,IF(N55="N/A (Please provide reason)",1)))))</f>
        <v>0</v>
      </c>
      <c r="R55" s="619">
        <f t="shared" ref="R55:R57" si="70">IF(AND(D55="M",N55="N/A (Please provide reason)"),1,0)</f>
        <v>0</v>
      </c>
      <c r="S55" s="618">
        <f t="shared" ref="S55:S57" si="71">IF(E55 = "YES",1,0)</f>
        <v>1</v>
      </c>
      <c r="T55" s="618">
        <f t="shared" ref="T55:T57" si="72">IF(F55 = "YES",1,0)</f>
        <v>0</v>
      </c>
      <c r="U55" s="618">
        <f t="shared" ref="U55:U57" si="73">IF(G55 = "YES",1,0)</f>
        <v>0</v>
      </c>
      <c r="V55" s="618">
        <f t="shared" ref="V55:V57" si="74">IF(H55 = "YES",1,0)</f>
        <v>0</v>
      </c>
      <c r="W55" s="100"/>
      <c r="X55" s="100"/>
      <c r="Y55" s="100"/>
      <c r="Z55" s="100"/>
      <c r="AA55" s="568" t="s">
        <v>1471</v>
      </c>
    </row>
    <row r="56" spans="1:27" ht="117" customHeight="1" x14ac:dyDescent="0.3">
      <c r="A56" s="97" t="s">
        <v>1559</v>
      </c>
      <c r="B56" s="628" t="s">
        <v>1500</v>
      </c>
      <c r="C56" s="637" t="s">
        <v>1709</v>
      </c>
      <c r="D56" s="87" t="s">
        <v>28</v>
      </c>
      <c r="E56" s="198" t="s">
        <v>15</v>
      </c>
      <c r="F56" s="198" t="s">
        <v>21</v>
      </c>
      <c r="G56" s="198" t="s">
        <v>15</v>
      </c>
      <c r="H56" s="608" t="s">
        <v>21</v>
      </c>
      <c r="I56" s="650" t="s">
        <v>1627</v>
      </c>
      <c r="J56" s="780" t="s">
        <v>1501</v>
      </c>
      <c r="K56" s="781"/>
      <c r="L56" s="47" t="s">
        <v>1502</v>
      </c>
      <c r="M56" s="47" t="s">
        <v>944</v>
      </c>
      <c r="N56" s="46" t="s">
        <v>8</v>
      </c>
      <c r="O56" s="17"/>
      <c r="P56" s="17"/>
      <c r="Q56" s="620">
        <f t="shared" si="69"/>
        <v>0</v>
      </c>
      <c r="R56" s="619">
        <f t="shared" si="70"/>
        <v>0</v>
      </c>
      <c r="S56" s="618">
        <f t="shared" si="71"/>
        <v>1</v>
      </c>
      <c r="T56" s="618">
        <f t="shared" si="72"/>
        <v>0</v>
      </c>
      <c r="U56" s="618">
        <f t="shared" si="73"/>
        <v>1</v>
      </c>
      <c r="V56" s="618">
        <f t="shared" si="74"/>
        <v>0</v>
      </c>
      <c r="W56" s="100"/>
      <c r="X56" s="100"/>
      <c r="Y56" s="100"/>
      <c r="Z56" s="100"/>
    </row>
    <row r="57" spans="1:27" ht="122.25" customHeight="1" x14ac:dyDescent="0.3">
      <c r="A57" s="393" t="s">
        <v>116</v>
      </c>
      <c r="B57" s="628" t="s">
        <v>103</v>
      </c>
      <c r="C57" s="307" t="s">
        <v>1710</v>
      </c>
      <c r="D57" s="388" t="s">
        <v>7</v>
      </c>
      <c r="E57" s="198" t="s">
        <v>15</v>
      </c>
      <c r="F57" s="198" t="s">
        <v>21</v>
      </c>
      <c r="G57" s="198" t="s">
        <v>21</v>
      </c>
      <c r="H57" s="198" t="s">
        <v>21</v>
      </c>
      <c r="I57" s="653" t="s">
        <v>1040</v>
      </c>
      <c r="J57" s="780" t="s">
        <v>584</v>
      </c>
      <c r="K57" s="781"/>
      <c r="L57" s="47" t="s">
        <v>585</v>
      </c>
      <c r="M57" s="47" t="s">
        <v>153</v>
      </c>
      <c r="N57" s="46" t="s">
        <v>8</v>
      </c>
      <c r="O57" s="17"/>
      <c r="P57" s="17"/>
      <c r="Q57" s="620">
        <f t="shared" si="69"/>
        <v>0</v>
      </c>
      <c r="R57" s="619">
        <f t="shared" si="70"/>
        <v>0</v>
      </c>
      <c r="S57" s="618">
        <f t="shared" si="71"/>
        <v>1</v>
      </c>
      <c r="T57" s="618">
        <f t="shared" si="72"/>
        <v>0</v>
      </c>
      <c r="U57" s="618">
        <f t="shared" si="73"/>
        <v>0</v>
      </c>
      <c r="V57" s="618">
        <f t="shared" si="74"/>
        <v>0</v>
      </c>
      <c r="W57" s="100"/>
      <c r="X57" s="100"/>
      <c r="Y57" s="100"/>
      <c r="Z57" s="100"/>
      <c r="AA57" s="568" t="s">
        <v>1472</v>
      </c>
    </row>
    <row r="58" spans="1:27" ht="386.25" customHeight="1" x14ac:dyDescent="0.3">
      <c r="A58" s="393" t="s">
        <v>117</v>
      </c>
      <c r="B58" s="377" t="s">
        <v>104</v>
      </c>
      <c r="C58" s="630" t="s">
        <v>1711</v>
      </c>
      <c r="D58" s="378" t="s">
        <v>7</v>
      </c>
      <c r="E58" s="534" t="s">
        <v>15</v>
      </c>
      <c r="F58" s="534" t="s">
        <v>21</v>
      </c>
      <c r="G58" s="601" t="s">
        <v>15</v>
      </c>
      <c r="H58" s="534" t="s">
        <v>21</v>
      </c>
      <c r="I58" s="307" t="s">
        <v>1041</v>
      </c>
      <c r="J58" s="808" t="s">
        <v>739</v>
      </c>
      <c r="K58" s="809"/>
      <c r="L58" s="47" t="s">
        <v>1663</v>
      </c>
      <c r="M58" s="197" t="s">
        <v>153</v>
      </c>
      <c r="N58" s="46" t="s">
        <v>8</v>
      </c>
      <c r="O58" s="17"/>
      <c r="P58" s="17"/>
      <c r="Q58" s="133">
        <f t="shared" si="62"/>
        <v>0</v>
      </c>
      <c r="R58" s="132">
        <f t="shared" si="63"/>
        <v>0</v>
      </c>
      <c r="S58" s="424">
        <f t="shared" ref="S58:T64" si="75">IF(E58 = "YES",1,0)</f>
        <v>1</v>
      </c>
      <c r="T58" s="246">
        <f t="shared" si="75"/>
        <v>0</v>
      </c>
      <c r="U58" s="407">
        <f t="shared" ref="U58:U64" si="76">IF(G58 = "YES",1,0)</f>
        <v>1</v>
      </c>
      <c r="V58" s="407">
        <f t="shared" ref="V58:V64" si="77">IF(H58 = "YES",1,0)</f>
        <v>0</v>
      </c>
      <c r="W58" s="100"/>
      <c r="X58" s="100"/>
      <c r="Y58" s="100"/>
      <c r="Z58" s="100"/>
      <c r="AA58" s="568" t="s">
        <v>1471</v>
      </c>
    </row>
    <row r="59" spans="1:27" ht="116.25" customHeight="1" x14ac:dyDescent="0.3">
      <c r="A59" s="393" t="s">
        <v>118</v>
      </c>
      <c r="B59" s="377" t="s">
        <v>108</v>
      </c>
      <c r="C59" s="635" t="s">
        <v>1712</v>
      </c>
      <c r="D59" s="378" t="s">
        <v>7</v>
      </c>
      <c r="E59" s="534" t="s">
        <v>15</v>
      </c>
      <c r="F59" s="534" t="s">
        <v>21</v>
      </c>
      <c r="G59" s="534" t="s">
        <v>15</v>
      </c>
      <c r="H59" s="534" t="s">
        <v>21</v>
      </c>
      <c r="I59" s="307" t="s">
        <v>1042</v>
      </c>
      <c r="J59" s="808" t="s">
        <v>745</v>
      </c>
      <c r="K59" s="809"/>
      <c r="L59" s="197" t="s">
        <v>746</v>
      </c>
      <c r="M59" s="197"/>
      <c r="N59" s="46" t="s">
        <v>8</v>
      </c>
      <c r="O59" s="17"/>
      <c r="P59" s="17"/>
      <c r="Q59" s="133">
        <f t="shared" si="62"/>
        <v>0</v>
      </c>
      <c r="R59" s="132">
        <f t="shared" si="63"/>
        <v>0</v>
      </c>
      <c r="S59" s="424">
        <f t="shared" si="75"/>
        <v>1</v>
      </c>
      <c r="T59" s="246">
        <f t="shared" si="75"/>
        <v>0</v>
      </c>
      <c r="U59" s="407">
        <f t="shared" si="76"/>
        <v>1</v>
      </c>
      <c r="V59" s="407">
        <f t="shared" si="77"/>
        <v>0</v>
      </c>
      <c r="W59" s="100"/>
      <c r="X59" s="100"/>
      <c r="Y59" s="100"/>
      <c r="Z59" s="100"/>
      <c r="AA59" s="568" t="s">
        <v>1471</v>
      </c>
    </row>
    <row r="60" spans="1:27" ht="110.25" customHeight="1" x14ac:dyDescent="0.3">
      <c r="A60" s="97" t="s">
        <v>119</v>
      </c>
      <c r="B60" s="243" t="s">
        <v>723</v>
      </c>
      <c r="C60" s="630" t="s">
        <v>1713</v>
      </c>
      <c r="D60" s="211" t="s">
        <v>7</v>
      </c>
      <c r="E60" s="534" t="s">
        <v>15</v>
      </c>
      <c r="F60" s="237" t="s">
        <v>21</v>
      </c>
      <c r="G60" s="536" t="s">
        <v>15</v>
      </c>
      <c r="H60" s="237" t="s">
        <v>21</v>
      </c>
      <c r="I60" s="88" t="s">
        <v>1042</v>
      </c>
      <c r="J60" s="780" t="s">
        <v>738</v>
      </c>
      <c r="K60" s="781"/>
      <c r="L60" s="47" t="s">
        <v>106</v>
      </c>
      <c r="M60" s="197" t="s">
        <v>153</v>
      </c>
      <c r="N60" s="199" t="s">
        <v>8</v>
      </c>
      <c r="O60" s="200"/>
      <c r="P60" s="200"/>
      <c r="Q60" s="201">
        <f t="shared" si="62"/>
        <v>0</v>
      </c>
      <c r="R60" s="132">
        <f t="shared" si="63"/>
        <v>0</v>
      </c>
      <c r="S60" s="424">
        <f t="shared" si="75"/>
        <v>1</v>
      </c>
      <c r="T60" s="246">
        <f t="shared" si="75"/>
        <v>0</v>
      </c>
      <c r="U60" s="407">
        <f t="shared" si="76"/>
        <v>1</v>
      </c>
      <c r="V60" s="407">
        <f t="shared" si="77"/>
        <v>0</v>
      </c>
      <c r="W60" s="100"/>
      <c r="X60" s="100"/>
      <c r="Y60" s="100"/>
      <c r="Z60" s="100"/>
      <c r="AA60" s="568" t="s">
        <v>1471</v>
      </c>
    </row>
    <row r="61" spans="1:27" ht="349.5" customHeight="1" x14ac:dyDescent="0.3">
      <c r="A61" s="97" t="s">
        <v>120</v>
      </c>
      <c r="B61" s="243" t="s">
        <v>105</v>
      </c>
      <c r="C61" s="630" t="s">
        <v>1638</v>
      </c>
      <c r="D61" s="206" t="s">
        <v>7</v>
      </c>
      <c r="E61" s="536" t="s">
        <v>15</v>
      </c>
      <c r="F61" s="536" t="s">
        <v>21</v>
      </c>
      <c r="G61" s="536" t="s">
        <v>15</v>
      </c>
      <c r="H61" s="536" t="s">
        <v>21</v>
      </c>
      <c r="I61" s="653" t="s">
        <v>1503</v>
      </c>
      <c r="J61" s="780" t="s">
        <v>1420</v>
      </c>
      <c r="K61" s="781"/>
      <c r="L61" s="47" t="s">
        <v>1528</v>
      </c>
      <c r="M61" s="653" t="s">
        <v>109</v>
      </c>
      <c r="N61" s="46" t="s">
        <v>8</v>
      </c>
      <c r="O61" s="17"/>
      <c r="P61" s="17"/>
      <c r="Q61" s="133">
        <f t="shared" si="62"/>
        <v>0</v>
      </c>
      <c r="R61" s="132">
        <f t="shared" si="63"/>
        <v>0</v>
      </c>
      <c r="S61" s="424">
        <f t="shared" si="75"/>
        <v>1</v>
      </c>
      <c r="T61" s="246">
        <f t="shared" si="75"/>
        <v>0</v>
      </c>
      <c r="U61" s="407">
        <f t="shared" si="76"/>
        <v>1</v>
      </c>
      <c r="V61" s="407">
        <f t="shared" si="77"/>
        <v>0</v>
      </c>
      <c r="W61" s="100"/>
      <c r="X61" s="100"/>
      <c r="Y61" s="100"/>
      <c r="Z61" s="100"/>
      <c r="AA61" s="568" t="s">
        <v>1471</v>
      </c>
    </row>
    <row r="62" spans="1:27" ht="327.60000000000002" customHeight="1" x14ac:dyDescent="0.3">
      <c r="A62" s="638" t="s">
        <v>1556</v>
      </c>
      <c r="B62" s="628" t="s">
        <v>1479</v>
      </c>
      <c r="C62" s="630" t="s">
        <v>1654</v>
      </c>
      <c r="D62" s="616" t="s">
        <v>28</v>
      </c>
      <c r="E62" s="615" t="s">
        <v>21</v>
      </c>
      <c r="F62" s="615" t="s">
        <v>21</v>
      </c>
      <c r="G62" s="615" t="s">
        <v>15</v>
      </c>
      <c r="H62" s="614" t="s">
        <v>21</v>
      </c>
      <c r="I62" s="653" t="s">
        <v>1573</v>
      </c>
      <c r="J62" s="780" t="s">
        <v>1562</v>
      </c>
      <c r="K62" s="781"/>
      <c r="L62" s="47" t="s">
        <v>1563</v>
      </c>
      <c r="M62" s="653" t="s">
        <v>1564</v>
      </c>
      <c r="N62" s="46" t="s">
        <v>8</v>
      </c>
      <c r="O62" s="17"/>
      <c r="P62" s="17"/>
      <c r="Q62" s="611">
        <f t="shared" ref="Q62" si="78">IF(N62="","0",IF(N62="Pass",1,IF(N62="Fail",0,IF(N62="TBD",0,IF(N62="N/A (Please provide reason)",1)))))</f>
        <v>0</v>
      </c>
      <c r="R62" s="610">
        <f t="shared" ref="R62" si="79">IF(AND(D62="M",N62="N/A (Please provide reason)"),1,0)</f>
        <v>0</v>
      </c>
      <c r="S62" s="609">
        <f t="shared" ref="S62" si="80">IF(E62 = "YES",1,0)</f>
        <v>0</v>
      </c>
      <c r="T62" s="609">
        <f t="shared" ref="T62" si="81">IF(F62 = "YES",1,0)</f>
        <v>0</v>
      </c>
      <c r="U62" s="609">
        <f t="shared" ref="U62" si="82">IF(G62 = "YES",1,0)</f>
        <v>1</v>
      </c>
      <c r="V62" s="609">
        <f t="shared" ref="V62" si="83">IF(H62 = "YES",1,0)</f>
        <v>0</v>
      </c>
      <c r="W62" s="100"/>
      <c r="X62" s="100"/>
      <c r="Y62" s="100"/>
      <c r="Z62" s="100"/>
    </row>
    <row r="63" spans="1:27" ht="409.5" customHeight="1" x14ac:dyDescent="0.3">
      <c r="A63" s="97" t="s">
        <v>755</v>
      </c>
      <c r="B63" s="628" t="s">
        <v>107</v>
      </c>
      <c r="C63" s="635" t="s">
        <v>1714</v>
      </c>
      <c r="D63" s="378" t="s">
        <v>7</v>
      </c>
      <c r="E63" s="534" t="s">
        <v>15</v>
      </c>
      <c r="F63" s="534" t="s">
        <v>21</v>
      </c>
      <c r="G63" s="534" t="s">
        <v>15</v>
      </c>
      <c r="H63" s="534" t="s">
        <v>21</v>
      </c>
      <c r="I63" s="653" t="s">
        <v>1504</v>
      </c>
      <c r="J63" s="780" t="s">
        <v>1505</v>
      </c>
      <c r="K63" s="781"/>
      <c r="L63" s="47" t="s">
        <v>586</v>
      </c>
      <c r="M63" s="653" t="s">
        <v>1506</v>
      </c>
      <c r="N63" s="46" t="s">
        <v>8</v>
      </c>
      <c r="O63" s="17"/>
      <c r="P63" s="17"/>
      <c r="Q63" s="133">
        <f t="shared" si="62"/>
        <v>0</v>
      </c>
      <c r="R63" s="132">
        <f t="shared" si="63"/>
        <v>0</v>
      </c>
      <c r="S63" s="424">
        <f t="shared" si="75"/>
        <v>1</v>
      </c>
      <c r="T63" s="246">
        <f t="shared" si="75"/>
        <v>0</v>
      </c>
      <c r="U63" s="407">
        <f t="shared" si="76"/>
        <v>1</v>
      </c>
      <c r="V63" s="407">
        <f t="shared" si="77"/>
        <v>0</v>
      </c>
      <c r="W63" s="100"/>
      <c r="X63" s="100"/>
      <c r="Y63" s="100"/>
      <c r="Z63" s="100"/>
      <c r="AA63" s="568" t="s">
        <v>1471</v>
      </c>
    </row>
    <row r="64" spans="1:27" ht="409.5" customHeight="1" x14ac:dyDescent="0.3">
      <c r="A64" s="393" t="s">
        <v>756</v>
      </c>
      <c r="B64" s="377" t="s">
        <v>747</v>
      </c>
      <c r="C64" s="635" t="s">
        <v>1653</v>
      </c>
      <c r="D64" s="378" t="s">
        <v>7</v>
      </c>
      <c r="E64" s="534" t="s">
        <v>15</v>
      </c>
      <c r="F64" s="534" t="s">
        <v>21</v>
      </c>
      <c r="G64" s="534" t="s">
        <v>15</v>
      </c>
      <c r="H64" s="534" t="s">
        <v>21</v>
      </c>
      <c r="I64" s="653" t="s">
        <v>748</v>
      </c>
      <c r="J64" s="780" t="s">
        <v>760</v>
      </c>
      <c r="K64" s="781"/>
      <c r="L64" s="47" t="s">
        <v>1554</v>
      </c>
      <c r="M64" s="653" t="s">
        <v>1304</v>
      </c>
      <c r="N64" s="46" t="s">
        <v>8</v>
      </c>
      <c r="O64" s="17"/>
      <c r="P64" s="17"/>
      <c r="Q64" s="133">
        <f t="shared" ref="Q64" si="84">IF(N64="","0",IF(N64="Pass",1,IF(N64="Fail",0,IF(N64="TBD",0,IF(N64="N/A (Please provide reason)",1)))))</f>
        <v>0</v>
      </c>
      <c r="R64" s="132">
        <f t="shared" si="63"/>
        <v>0</v>
      </c>
      <c r="S64" s="424">
        <f t="shared" si="75"/>
        <v>1</v>
      </c>
      <c r="T64" s="246">
        <f t="shared" si="75"/>
        <v>0</v>
      </c>
      <c r="U64" s="407">
        <f t="shared" si="76"/>
        <v>1</v>
      </c>
      <c r="V64" s="407">
        <f t="shared" si="77"/>
        <v>0</v>
      </c>
      <c r="W64" s="100"/>
      <c r="X64" s="100"/>
      <c r="Y64" s="100"/>
      <c r="Z64" s="100"/>
      <c r="AA64" s="568" t="s">
        <v>1471</v>
      </c>
    </row>
    <row r="65" spans="1:27" ht="135" customHeight="1" x14ac:dyDescent="0.3">
      <c r="A65" s="97" t="s">
        <v>1555</v>
      </c>
      <c r="B65" s="592" t="s">
        <v>1507</v>
      </c>
      <c r="C65" s="635" t="s">
        <v>1655</v>
      </c>
      <c r="D65" s="593" t="s">
        <v>7</v>
      </c>
      <c r="E65" s="594" t="s">
        <v>15</v>
      </c>
      <c r="F65" s="594" t="s">
        <v>21</v>
      </c>
      <c r="G65" s="594" t="s">
        <v>15</v>
      </c>
      <c r="H65" s="594" t="s">
        <v>21</v>
      </c>
      <c r="I65" s="653" t="s">
        <v>1504</v>
      </c>
      <c r="J65" s="780" t="s">
        <v>1509</v>
      </c>
      <c r="K65" s="781"/>
      <c r="L65" s="47" t="s">
        <v>1508</v>
      </c>
      <c r="M65" s="653" t="s">
        <v>623</v>
      </c>
      <c r="N65" s="46"/>
      <c r="O65" s="17"/>
      <c r="P65" s="17"/>
      <c r="Q65" s="611" t="str">
        <f t="shared" ref="Q65" si="85">IF(N65="","0",IF(N65="Pass",1,IF(N65="Fail",0,IF(N65="TBD",0,IF(N65="N/A (Please provide reason)",1)))))</f>
        <v>0</v>
      </c>
      <c r="R65" s="610">
        <f t="shared" ref="R65" si="86">IF(AND(D65="M",N65="N/A (Please provide reason)"),1,0)</f>
        <v>0</v>
      </c>
      <c r="S65" s="609">
        <f t="shared" ref="S65" si="87">IF(E65 = "YES",1,0)</f>
        <v>1</v>
      </c>
      <c r="T65" s="609">
        <f t="shared" ref="T65" si="88">IF(F65 = "YES",1,0)</f>
        <v>0</v>
      </c>
      <c r="U65" s="609">
        <f t="shared" ref="U65" si="89">IF(G65 = "YES",1,0)</f>
        <v>1</v>
      </c>
      <c r="V65" s="609">
        <f t="shared" ref="V65" si="90">IF(H65 = "YES",1,0)</f>
        <v>0</v>
      </c>
      <c r="W65" s="100"/>
      <c r="X65" s="100"/>
      <c r="Y65" s="100"/>
      <c r="Z65" s="100"/>
    </row>
    <row r="66" spans="1:27" ht="13.8" x14ac:dyDescent="0.3">
      <c r="A66" s="98" t="s">
        <v>110</v>
      </c>
      <c r="B66" s="12"/>
      <c r="C66" s="13"/>
      <c r="D66" s="14"/>
      <c r="E66" s="15"/>
      <c r="F66" s="15"/>
      <c r="G66" s="15"/>
      <c r="H66" s="15"/>
      <c r="I66" s="14"/>
      <c r="J66" s="14"/>
      <c r="K66" s="14"/>
      <c r="L66" s="14"/>
      <c r="M66" s="14"/>
      <c r="N66" s="14"/>
      <c r="O66" s="14"/>
      <c r="P66" s="14"/>
      <c r="Q66" s="15"/>
      <c r="R66" s="15"/>
      <c r="S66" s="15"/>
      <c r="T66" s="15"/>
      <c r="U66" s="15"/>
      <c r="V66" s="15"/>
      <c r="W66" s="100"/>
      <c r="X66" s="100"/>
      <c r="Y66" s="100"/>
      <c r="Z66" s="100"/>
    </row>
    <row r="67" spans="1:27" ht="13.8" x14ac:dyDescent="0.3">
      <c r="A67" s="98" t="s">
        <v>111</v>
      </c>
      <c r="B67" s="12"/>
      <c r="C67" s="13"/>
      <c r="D67" s="14"/>
      <c r="E67" s="15"/>
      <c r="F67" s="15"/>
      <c r="G67" s="15"/>
      <c r="H67" s="15"/>
      <c r="I67" s="14"/>
      <c r="J67" s="14"/>
      <c r="K67" s="14"/>
      <c r="L67" s="14"/>
      <c r="M67" s="14"/>
      <c r="N67" s="14"/>
      <c r="O67" s="14"/>
      <c r="P67" s="14"/>
      <c r="Q67" s="15"/>
      <c r="R67" s="15"/>
      <c r="S67" s="15"/>
      <c r="T67" s="15"/>
      <c r="U67" s="15"/>
      <c r="V67" s="15"/>
      <c r="W67" s="100"/>
      <c r="X67" s="100"/>
      <c r="Y67" s="100"/>
      <c r="Z67" s="100"/>
    </row>
    <row r="68" spans="1:27" ht="111" customHeight="1" x14ac:dyDescent="0.3">
      <c r="A68" s="393" t="s">
        <v>121</v>
      </c>
      <c r="B68" s="377" t="s">
        <v>112</v>
      </c>
      <c r="C68" s="634" t="s">
        <v>1715</v>
      </c>
      <c r="D68" s="378" t="s">
        <v>7</v>
      </c>
      <c r="E68" s="534" t="s">
        <v>15</v>
      </c>
      <c r="F68" s="534" t="s">
        <v>15</v>
      </c>
      <c r="G68" s="534" t="s">
        <v>15</v>
      </c>
      <c r="H68" s="534" t="s">
        <v>15</v>
      </c>
      <c r="I68" s="307" t="s">
        <v>1043</v>
      </c>
      <c r="J68" s="808" t="s">
        <v>587</v>
      </c>
      <c r="K68" s="809"/>
      <c r="L68" s="197" t="s">
        <v>588</v>
      </c>
      <c r="M68" s="197" t="s">
        <v>389</v>
      </c>
      <c r="N68" s="46" t="s">
        <v>8</v>
      </c>
      <c r="O68" s="17"/>
      <c r="P68" s="17"/>
      <c r="Q68" s="133">
        <f t="shared" ref="Q68:Q71" si="91">IF(N68="","0",IF(N68="Pass",1,IF(N68="Fail",0,IF(N68="TBD",0,IF(N68="N/A (Please provide reason)",1)))))</f>
        <v>0</v>
      </c>
      <c r="R68" s="132">
        <f>IF(AND(D68="M",N68="N/A (Please provide reason)"),1,0)</f>
        <v>0</v>
      </c>
      <c r="S68" s="424">
        <f>IF(E68 = "YES",1,0)</f>
        <v>1</v>
      </c>
      <c r="T68" s="246">
        <f>IF(F68 = "YES",1,0)</f>
        <v>1</v>
      </c>
      <c r="U68" s="407">
        <f t="shared" ref="U68:V68" si="92">IF(G68 = "YES",1,0)</f>
        <v>1</v>
      </c>
      <c r="V68" s="407">
        <f t="shared" si="92"/>
        <v>1</v>
      </c>
      <c r="W68" s="100"/>
      <c r="X68" s="100"/>
      <c r="Y68" s="100"/>
      <c r="Z68" s="100"/>
      <c r="AA68" s="568" t="s">
        <v>1471</v>
      </c>
    </row>
    <row r="69" spans="1:27" ht="86.25" customHeight="1" x14ac:dyDescent="0.3">
      <c r="A69" s="393" t="s">
        <v>123</v>
      </c>
      <c r="B69" s="735" t="s">
        <v>122</v>
      </c>
      <c r="C69" s="760" t="s">
        <v>1716</v>
      </c>
      <c r="D69" s="745" t="s">
        <v>7</v>
      </c>
      <c r="E69" s="752" t="s">
        <v>15</v>
      </c>
      <c r="F69" s="752" t="s">
        <v>15</v>
      </c>
      <c r="G69" s="198" t="s">
        <v>15</v>
      </c>
      <c r="H69" s="198" t="s">
        <v>15</v>
      </c>
      <c r="I69" s="307" t="s">
        <v>684</v>
      </c>
      <c r="J69" s="808" t="s">
        <v>680</v>
      </c>
      <c r="K69" s="809"/>
      <c r="L69" s="197" t="s">
        <v>681</v>
      </c>
      <c r="M69" s="197" t="s">
        <v>682</v>
      </c>
      <c r="N69" s="46" t="s">
        <v>8</v>
      </c>
      <c r="O69" s="17"/>
      <c r="P69" s="17"/>
      <c r="Q69" s="133">
        <f t="shared" si="91"/>
        <v>0</v>
      </c>
      <c r="R69" s="132">
        <f>IF(AND(D69="M",N69="N/A (Please provide reason)"),1,0)</f>
        <v>0</v>
      </c>
      <c r="S69" s="424">
        <f>IF(E69 = "YES",1,0)</f>
        <v>1</v>
      </c>
      <c r="T69" s="407">
        <f>IF(F69 = "YES",1,0)</f>
        <v>1</v>
      </c>
      <c r="U69" s="407">
        <f t="shared" ref="U69:V69" si="93">IF(G69 = "YES",1,0)</f>
        <v>1</v>
      </c>
      <c r="V69" s="407">
        <f t="shared" si="93"/>
        <v>1</v>
      </c>
      <c r="W69" s="100"/>
      <c r="X69" s="100"/>
      <c r="Y69" s="100"/>
      <c r="Z69" s="100"/>
      <c r="AA69" s="568" t="s">
        <v>1471</v>
      </c>
    </row>
    <row r="70" spans="1:27" ht="111.75" customHeight="1" x14ac:dyDescent="0.3">
      <c r="A70" s="393" t="s">
        <v>635</v>
      </c>
      <c r="B70" s="741"/>
      <c r="C70" s="813"/>
      <c r="D70" s="746"/>
      <c r="E70" s="753"/>
      <c r="F70" s="753"/>
      <c r="G70" s="198" t="s">
        <v>15</v>
      </c>
      <c r="H70" s="198" t="s">
        <v>15</v>
      </c>
      <c r="I70" s="307" t="s">
        <v>714</v>
      </c>
      <c r="J70" s="808" t="s">
        <v>740</v>
      </c>
      <c r="K70" s="809"/>
      <c r="L70" s="47" t="s">
        <v>1111</v>
      </c>
      <c r="M70" s="197" t="s">
        <v>682</v>
      </c>
      <c r="N70" s="46" t="s">
        <v>8</v>
      </c>
      <c r="O70" s="17"/>
      <c r="P70" s="17"/>
      <c r="Q70" s="133">
        <f t="shared" si="91"/>
        <v>0</v>
      </c>
      <c r="R70" s="132">
        <f>IF(AND(D69="M",N70="N/A (Please provide reason)"),1,0)</f>
        <v>0</v>
      </c>
      <c r="S70" s="424">
        <f>IF(E69 = "YES",1,0)</f>
        <v>1</v>
      </c>
      <c r="T70" s="246">
        <f>IF(F69 = "YES",1,0)</f>
        <v>1</v>
      </c>
      <c r="U70" s="407">
        <f>IF(G69 = "YES",1,0)</f>
        <v>1</v>
      </c>
      <c r="V70" s="407">
        <f>IF(H69 = "YES",1,0)</f>
        <v>1</v>
      </c>
      <c r="W70" s="100"/>
      <c r="X70" s="100"/>
      <c r="Y70" s="100"/>
      <c r="Z70" s="100"/>
      <c r="AA70" s="568" t="s">
        <v>1471</v>
      </c>
    </row>
    <row r="71" spans="1:27" ht="117" customHeight="1" x14ac:dyDescent="0.3">
      <c r="A71" s="393" t="s">
        <v>636</v>
      </c>
      <c r="B71" s="741"/>
      <c r="C71" s="813"/>
      <c r="D71" s="746"/>
      <c r="E71" s="753"/>
      <c r="F71" s="753"/>
      <c r="G71" s="600" t="s">
        <v>21</v>
      </c>
      <c r="H71" s="600" t="s">
        <v>21</v>
      </c>
      <c r="I71" s="307" t="s">
        <v>683</v>
      </c>
      <c r="J71" s="808" t="s">
        <v>806</v>
      </c>
      <c r="K71" s="809"/>
      <c r="L71" s="47" t="s">
        <v>1112</v>
      </c>
      <c r="M71" s="197" t="s">
        <v>682</v>
      </c>
      <c r="N71" s="46" t="s">
        <v>8</v>
      </c>
      <c r="O71" s="17"/>
      <c r="P71" s="17"/>
      <c r="Q71" s="133">
        <f t="shared" si="91"/>
        <v>0</v>
      </c>
      <c r="R71" s="132">
        <f>IF(AND(D69="M",N71="N/A (Please provide reason)"),1,0)</f>
        <v>0</v>
      </c>
      <c r="S71" s="424">
        <f>IF(E69 = "YES",1,0)</f>
        <v>1</v>
      </c>
      <c r="T71" s="246">
        <f>IF(F69 = "YES",1,0)</f>
        <v>1</v>
      </c>
      <c r="U71" s="407">
        <f>IF(G69 = "YES",1,0)</f>
        <v>1</v>
      </c>
      <c r="V71" s="407">
        <f>IF(H69 = "YES",1,0)</f>
        <v>1</v>
      </c>
      <c r="W71" s="100"/>
      <c r="X71" s="100"/>
      <c r="Y71" s="100"/>
      <c r="Z71" s="100"/>
      <c r="AA71" s="568" t="s">
        <v>1472</v>
      </c>
    </row>
    <row r="72" spans="1:27" ht="118.5" customHeight="1" x14ac:dyDescent="0.3">
      <c r="A72" s="393" t="s">
        <v>637</v>
      </c>
      <c r="B72" s="736"/>
      <c r="C72" s="761"/>
      <c r="D72" s="747"/>
      <c r="E72" s="754"/>
      <c r="F72" s="754"/>
      <c r="G72" s="600" t="s">
        <v>21</v>
      </c>
      <c r="H72" s="600" t="s">
        <v>21</v>
      </c>
      <c r="I72" s="307" t="s">
        <v>683</v>
      </c>
      <c r="J72" s="808" t="s">
        <v>749</v>
      </c>
      <c r="K72" s="809"/>
      <c r="L72" s="47" t="s">
        <v>1113</v>
      </c>
      <c r="M72" s="197" t="s">
        <v>682</v>
      </c>
      <c r="N72" s="46" t="s">
        <v>8</v>
      </c>
      <c r="O72" s="17"/>
      <c r="P72" s="17"/>
      <c r="Q72" s="133">
        <f t="shared" ref="Q72" si="94">IF(N72="","0",IF(N72="Pass",1,IF(N72="Fail",0,IF(N72="TBD",0,IF(N72="N/A (Please provide reason)",1)))))</f>
        <v>0</v>
      </c>
      <c r="R72" s="132">
        <f>IF(AND(D70="M",N72="N/A (Please provide reason)"),1,0)</f>
        <v>0</v>
      </c>
      <c r="S72" s="424">
        <f>IF(E69 = "YES",1,0)</f>
        <v>1</v>
      </c>
      <c r="T72" s="246">
        <f>IF(F69 = "YES",1,0)</f>
        <v>1</v>
      </c>
      <c r="U72" s="407">
        <f>IF(G69 = "YES",1,0)</f>
        <v>1</v>
      </c>
      <c r="V72" s="407">
        <f>IF(H69 = "YES",1,0)</f>
        <v>1</v>
      </c>
      <c r="W72" s="100"/>
      <c r="X72" s="100"/>
      <c r="Y72" s="100"/>
      <c r="Z72" s="100"/>
      <c r="AA72" s="568" t="s">
        <v>1472</v>
      </c>
    </row>
    <row r="73" spans="1:27" ht="13.8" x14ac:dyDescent="0.3">
      <c r="A73" s="98" t="s">
        <v>124</v>
      </c>
      <c r="B73" s="12"/>
      <c r="C73" s="13"/>
      <c r="D73" s="14"/>
      <c r="E73" s="15"/>
      <c r="F73" s="15"/>
      <c r="G73" s="15"/>
      <c r="H73" s="15"/>
      <c r="I73" s="14"/>
      <c r="J73" s="14">
        <v>4</v>
      </c>
      <c r="K73" s="14"/>
      <c r="L73" s="14"/>
      <c r="M73" s="14"/>
      <c r="N73" s="14"/>
      <c r="O73" s="14"/>
      <c r="P73" s="14"/>
      <c r="Q73" s="15"/>
      <c r="R73" s="15"/>
      <c r="S73" s="15"/>
      <c r="T73" s="15"/>
      <c r="U73" s="15"/>
      <c r="V73" s="15"/>
      <c r="W73" s="100"/>
      <c r="X73" s="100"/>
      <c r="Y73" s="100"/>
      <c r="Z73" s="100"/>
    </row>
    <row r="74" spans="1:27" ht="13.8" x14ac:dyDescent="0.3">
      <c r="A74" s="98" t="s">
        <v>125</v>
      </c>
      <c r="B74" s="12"/>
      <c r="C74" s="13"/>
      <c r="D74" s="14"/>
      <c r="E74" s="15"/>
      <c r="F74" s="15"/>
      <c r="G74" s="15"/>
      <c r="H74" s="15"/>
      <c r="I74" s="14"/>
      <c r="J74" s="14"/>
      <c r="K74" s="14"/>
      <c r="L74" s="14"/>
      <c r="M74" s="14"/>
      <c r="N74" s="14"/>
      <c r="O74" s="14"/>
      <c r="P74" s="14"/>
      <c r="Q74" s="15"/>
      <c r="R74" s="15"/>
      <c r="S74" s="15"/>
      <c r="T74" s="15"/>
      <c r="U74" s="15"/>
      <c r="V74" s="15"/>
      <c r="W74" s="100"/>
      <c r="X74" s="100"/>
      <c r="Y74" s="100"/>
      <c r="Z74" s="100"/>
    </row>
    <row r="75" spans="1:27" ht="77.25" customHeight="1" x14ac:dyDescent="0.3">
      <c r="A75" s="421" t="s">
        <v>128</v>
      </c>
      <c r="B75" s="735" t="s">
        <v>126</v>
      </c>
      <c r="C75" s="800" t="s">
        <v>1657</v>
      </c>
      <c r="D75" s="378" t="s">
        <v>7</v>
      </c>
      <c r="E75" s="752" t="s">
        <v>15</v>
      </c>
      <c r="F75" s="752" t="s">
        <v>15</v>
      </c>
      <c r="G75" s="752" t="s">
        <v>15</v>
      </c>
      <c r="H75" s="752" t="s">
        <v>15</v>
      </c>
      <c r="I75" s="307" t="s">
        <v>1043</v>
      </c>
      <c r="J75" s="808" t="s">
        <v>69</v>
      </c>
      <c r="K75" s="809"/>
      <c r="L75" s="197" t="s">
        <v>563</v>
      </c>
      <c r="M75" s="197" t="s">
        <v>389</v>
      </c>
      <c r="N75" s="46" t="s">
        <v>8</v>
      </c>
      <c r="O75" s="17"/>
      <c r="P75" s="17"/>
      <c r="Q75" s="133">
        <f t="shared" ref="Q75:Q114" si="95">IF(N75="","0",IF(N75="Pass",1,IF(N75="Fail",0,IF(N75="TBD",0,IF(N75="N/A (Please provide reason)",1)))))</f>
        <v>0</v>
      </c>
      <c r="R75" s="132">
        <f t="shared" ref="R75:R102" si="96">IF(AND(D75="M",N75="N/A (Please provide reason)"),1,0)</f>
        <v>0</v>
      </c>
      <c r="S75" s="424">
        <f t="shared" ref="S75:S102" si="97">IF(E75 = "YES",1,0)</f>
        <v>1</v>
      </c>
      <c r="T75" s="424">
        <f t="shared" ref="T75:T102" si="98">IF(F75 = "YES",1,0)</f>
        <v>1</v>
      </c>
      <c r="U75" s="424">
        <f t="shared" ref="U75" si="99">IF(G75 = "YES",1,0)</f>
        <v>1</v>
      </c>
      <c r="V75" s="424">
        <f t="shared" ref="V75" si="100">IF(H75 = "YES",1,0)</f>
        <v>1</v>
      </c>
      <c r="W75" s="100"/>
      <c r="X75" s="100"/>
      <c r="Y75" s="100"/>
      <c r="Z75" s="100"/>
      <c r="AA75" s="568" t="s">
        <v>1471</v>
      </c>
    </row>
    <row r="76" spans="1:27" ht="73.5" customHeight="1" x14ac:dyDescent="0.3">
      <c r="A76" s="421" t="s">
        <v>127</v>
      </c>
      <c r="B76" s="736"/>
      <c r="C76" s="802"/>
      <c r="D76" s="385" t="s">
        <v>722</v>
      </c>
      <c r="E76" s="754"/>
      <c r="F76" s="754"/>
      <c r="G76" s="754"/>
      <c r="H76" s="754"/>
      <c r="I76" s="307" t="s">
        <v>1043</v>
      </c>
      <c r="J76" s="808" t="s">
        <v>750</v>
      </c>
      <c r="K76" s="809"/>
      <c r="L76" s="197" t="s">
        <v>751</v>
      </c>
      <c r="M76" s="197" t="s">
        <v>389</v>
      </c>
      <c r="N76" s="46" t="s">
        <v>8</v>
      </c>
      <c r="O76" s="17"/>
      <c r="P76" s="17"/>
      <c r="Q76" s="247">
        <f t="shared" ref="Q76" si="101">IF(N76="","0",IF(N76="Pass",1,IF(N76="Fail",0,IF(N76="TBD",0,IF(N76="N/A (Please provide reason)",1)))))</f>
        <v>0</v>
      </c>
      <c r="R76" s="248">
        <f t="shared" si="96"/>
        <v>0</v>
      </c>
      <c r="S76" s="424">
        <f>IF(E75 = "YES",1,0)</f>
        <v>1</v>
      </c>
      <c r="T76" s="424">
        <f>IF(F75 = "YES",1,0)</f>
        <v>1</v>
      </c>
      <c r="U76" s="424">
        <f>IF(G75 = "YES",1,0)</f>
        <v>1</v>
      </c>
      <c r="V76" s="424">
        <f>IF(H75 = "YES",1,0)</f>
        <v>1</v>
      </c>
      <c r="W76" s="100"/>
      <c r="X76" s="100"/>
      <c r="Y76" s="100"/>
      <c r="Z76" s="100"/>
      <c r="AA76" s="568" t="s">
        <v>1472</v>
      </c>
    </row>
    <row r="77" spans="1:27" ht="250.8" customHeight="1" x14ac:dyDescent="0.3">
      <c r="A77" s="421" t="s">
        <v>131</v>
      </c>
      <c r="B77" s="735" t="s">
        <v>129</v>
      </c>
      <c r="C77" s="755" t="s">
        <v>1717</v>
      </c>
      <c r="D77" s="378" t="s">
        <v>7</v>
      </c>
      <c r="E77" s="534" t="s">
        <v>15</v>
      </c>
      <c r="F77" s="534" t="s">
        <v>15</v>
      </c>
      <c r="G77" s="534" t="s">
        <v>15</v>
      </c>
      <c r="H77" s="534" t="s">
        <v>15</v>
      </c>
      <c r="I77" s="653" t="s">
        <v>1043</v>
      </c>
      <c r="J77" s="780" t="s">
        <v>589</v>
      </c>
      <c r="K77" s="781"/>
      <c r="L77" s="47" t="s">
        <v>1757</v>
      </c>
      <c r="M77" s="47" t="s">
        <v>389</v>
      </c>
      <c r="N77" s="46" t="s">
        <v>8</v>
      </c>
      <c r="O77" s="17"/>
      <c r="P77" s="17"/>
      <c r="Q77" s="133">
        <f t="shared" si="95"/>
        <v>0</v>
      </c>
      <c r="R77" s="132">
        <f t="shared" si="96"/>
        <v>0</v>
      </c>
      <c r="S77" s="424">
        <f t="shared" si="97"/>
        <v>1</v>
      </c>
      <c r="T77" s="424">
        <f t="shared" si="98"/>
        <v>1</v>
      </c>
      <c r="U77" s="424">
        <f t="shared" ref="U77" si="102">IF(G77 = "YES",1,0)</f>
        <v>1</v>
      </c>
      <c r="V77" s="424">
        <f t="shared" ref="V77" si="103">IF(H77 = "YES",1,0)</f>
        <v>1</v>
      </c>
      <c r="W77" s="100"/>
      <c r="X77" s="100"/>
      <c r="Y77" s="100"/>
      <c r="Z77" s="100"/>
      <c r="AA77" s="568" t="s">
        <v>1471</v>
      </c>
    </row>
    <row r="78" spans="1:27" ht="144" x14ac:dyDescent="0.3">
      <c r="A78" s="605" t="s">
        <v>1430</v>
      </c>
      <c r="B78" s="741"/>
      <c r="C78" s="756"/>
      <c r="D78" s="543" t="s">
        <v>7</v>
      </c>
      <c r="E78" s="545" t="s">
        <v>15</v>
      </c>
      <c r="F78" s="545" t="s">
        <v>15</v>
      </c>
      <c r="G78" s="545" t="s">
        <v>15</v>
      </c>
      <c r="H78" s="545" t="s">
        <v>15</v>
      </c>
      <c r="I78" s="307" t="s">
        <v>1043</v>
      </c>
      <c r="J78" s="808" t="s">
        <v>1451</v>
      </c>
      <c r="K78" s="809"/>
      <c r="L78" s="606" t="s">
        <v>1581</v>
      </c>
      <c r="M78" s="197" t="s">
        <v>1462</v>
      </c>
      <c r="N78" s="46" t="s">
        <v>8</v>
      </c>
      <c r="P78" s="17"/>
      <c r="Q78" s="544">
        <f t="shared" ref="Q78:Q79" si="104">IF(N78="","0",IF(N78="Pass",1,IF(N78="Fail",0,IF(N78="TBD",0,IF(N78="N/A (Please provide reason)",1)))))</f>
        <v>0</v>
      </c>
      <c r="R78" s="542">
        <f t="shared" ref="R78:R79" si="105">IF(AND(D78="M",N78="N/A (Please provide reason)"),1,0)</f>
        <v>0</v>
      </c>
      <c r="S78" s="541">
        <f t="shared" ref="S78:S79" si="106">IF(E78 = "YES",1,0)</f>
        <v>1</v>
      </c>
      <c r="T78" s="541">
        <f t="shared" ref="T78:T79" si="107">IF(F78 = "YES",1,0)</f>
        <v>1</v>
      </c>
      <c r="U78" s="541">
        <f t="shared" ref="U78:U79" si="108">IF(G78 = "YES",1,0)</f>
        <v>1</v>
      </c>
      <c r="V78" s="541">
        <f t="shared" ref="V78:V79" si="109">IF(H78 = "YES",1,0)</f>
        <v>1</v>
      </c>
      <c r="W78" s="100"/>
      <c r="X78" s="100"/>
      <c r="Y78" s="100"/>
      <c r="Z78" s="100"/>
      <c r="AA78" s="568" t="s">
        <v>1471</v>
      </c>
    </row>
    <row r="79" spans="1:27" ht="119.25" customHeight="1" x14ac:dyDescent="0.3">
      <c r="A79" s="605" t="s">
        <v>1431</v>
      </c>
      <c r="B79" s="741"/>
      <c r="C79" s="756"/>
      <c r="D79" s="543" t="s">
        <v>7</v>
      </c>
      <c r="E79" s="545" t="s">
        <v>15</v>
      </c>
      <c r="F79" s="545" t="s">
        <v>15</v>
      </c>
      <c r="G79" s="545" t="s">
        <v>15</v>
      </c>
      <c r="H79" s="545" t="s">
        <v>15</v>
      </c>
      <c r="I79" s="307" t="s">
        <v>1043</v>
      </c>
      <c r="J79" s="808" t="s">
        <v>1451</v>
      </c>
      <c r="K79" s="809"/>
      <c r="L79" s="606" t="s">
        <v>1461</v>
      </c>
      <c r="M79" s="197" t="s">
        <v>1442</v>
      </c>
      <c r="N79" s="46" t="s">
        <v>8</v>
      </c>
      <c r="O79" s="17"/>
      <c r="P79" s="17"/>
      <c r="Q79" s="544">
        <f t="shared" si="104"/>
        <v>0</v>
      </c>
      <c r="R79" s="542">
        <f t="shared" si="105"/>
        <v>0</v>
      </c>
      <c r="S79" s="541">
        <f t="shared" si="106"/>
        <v>1</v>
      </c>
      <c r="T79" s="541">
        <f t="shared" si="107"/>
        <v>1</v>
      </c>
      <c r="U79" s="541">
        <f t="shared" si="108"/>
        <v>1</v>
      </c>
      <c r="V79" s="541">
        <f t="shared" si="109"/>
        <v>1</v>
      </c>
      <c r="W79" s="100"/>
      <c r="X79" s="100"/>
      <c r="Y79" s="100"/>
      <c r="Z79" s="100"/>
      <c r="AA79" s="568" t="s">
        <v>1471</v>
      </c>
    </row>
    <row r="80" spans="1:27" ht="100.8" x14ac:dyDescent="0.3">
      <c r="A80" s="605" t="s">
        <v>1432</v>
      </c>
      <c r="B80" s="741"/>
      <c r="C80" s="756"/>
      <c r="D80" s="543" t="s">
        <v>7</v>
      </c>
      <c r="E80" s="545" t="s">
        <v>15</v>
      </c>
      <c r="F80" s="545" t="s">
        <v>15</v>
      </c>
      <c r="G80" s="545" t="s">
        <v>15</v>
      </c>
      <c r="H80" s="545" t="s">
        <v>15</v>
      </c>
      <c r="I80" s="307" t="s">
        <v>1043</v>
      </c>
      <c r="J80" s="808" t="s">
        <v>1451</v>
      </c>
      <c r="K80" s="809"/>
      <c r="L80" s="606" t="s">
        <v>1460</v>
      </c>
      <c r="M80" s="197" t="s">
        <v>1443</v>
      </c>
      <c r="N80" s="46" t="s">
        <v>8</v>
      </c>
      <c r="O80" s="17"/>
      <c r="P80" s="17"/>
      <c r="Q80" s="544">
        <f t="shared" ref="Q80:Q83" si="110">IF(N80="","0",IF(N80="Pass",1,IF(N80="Fail",0,IF(N80="TBD",0,IF(N80="N/A (Please provide reason)",1)))))</f>
        <v>0</v>
      </c>
      <c r="R80" s="542">
        <f t="shared" ref="R80:R83" si="111">IF(AND(D80="M",N80="N/A (Please provide reason)"),1,0)</f>
        <v>0</v>
      </c>
      <c r="S80" s="541">
        <f t="shared" ref="S80:S83" si="112">IF(E80 = "YES",1,0)</f>
        <v>1</v>
      </c>
      <c r="T80" s="541">
        <f t="shared" ref="T80:T83" si="113">IF(F80 = "YES",1,0)</f>
        <v>1</v>
      </c>
      <c r="U80" s="541">
        <f t="shared" ref="U80:U83" si="114">IF(G80 = "YES",1,0)</f>
        <v>1</v>
      </c>
      <c r="V80" s="541">
        <f t="shared" ref="V80:V83" si="115">IF(H80 = "YES",1,0)</f>
        <v>1</v>
      </c>
      <c r="W80" s="100"/>
      <c r="X80" s="100"/>
      <c r="Y80" s="100"/>
      <c r="Z80" s="100"/>
      <c r="AA80" s="568" t="s">
        <v>1471</v>
      </c>
    </row>
    <row r="81" spans="1:27" ht="100.8" x14ac:dyDescent="0.3">
      <c r="A81" s="605" t="s">
        <v>1433</v>
      </c>
      <c r="B81" s="741"/>
      <c r="C81" s="756"/>
      <c r="D81" s="543" t="s">
        <v>7</v>
      </c>
      <c r="E81" s="545" t="s">
        <v>15</v>
      </c>
      <c r="F81" s="545" t="s">
        <v>15</v>
      </c>
      <c r="G81" s="545" t="s">
        <v>15</v>
      </c>
      <c r="H81" s="545" t="s">
        <v>15</v>
      </c>
      <c r="I81" s="307" t="s">
        <v>1043</v>
      </c>
      <c r="J81" s="808" t="s">
        <v>1451</v>
      </c>
      <c r="K81" s="809"/>
      <c r="L81" s="606" t="s">
        <v>1452</v>
      </c>
      <c r="M81" s="47" t="s">
        <v>1671</v>
      </c>
      <c r="N81" s="46" t="s">
        <v>8</v>
      </c>
      <c r="O81" s="17"/>
      <c r="P81" s="17"/>
      <c r="Q81" s="544">
        <f t="shared" si="110"/>
        <v>0</v>
      </c>
      <c r="R81" s="542">
        <f t="shared" si="111"/>
        <v>0</v>
      </c>
      <c r="S81" s="541">
        <f t="shared" si="112"/>
        <v>1</v>
      </c>
      <c r="T81" s="541">
        <f t="shared" si="113"/>
        <v>1</v>
      </c>
      <c r="U81" s="541">
        <f t="shared" si="114"/>
        <v>1</v>
      </c>
      <c r="V81" s="541">
        <f t="shared" si="115"/>
        <v>1</v>
      </c>
      <c r="W81" s="100"/>
      <c r="X81" s="100"/>
      <c r="Y81" s="100"/>
      <c r="Z81" s="100"/>
      <c r="AA81" s="568" t="s">
        <v>1471</v>
      </c>
    </row>
    <row r="82" spans="1:27" ht="115.2" x14ac:dyDescent="0.3">
      <c r="A82" s="605" t="s">
        <v>1434</v>
      </c>
      <c r="B82" s="741"/>
      <c r="C82" s="756"/>
      <c r="D82" s="543" t="s">
        <v>7</v>
      </c>
      <c r="E82" s="545" t="s">
        <v>15</v>
      </c>
      <c r="F82" s="545" t="s">
        <v>15</v>
      </c>
      <c r="G82" s="545" t="s">
        <v>15</v>
      </c>
      <c r="H82" s="545" t="s">
        <v>15</v>
      </c>
      <c r="I82" s="307" t="s">
        <v>1043</v>
      </c>
      <c r="J82" s="808" t="s">
        <v>1451</v>
      </c>
      <c r="K82" s="809"/>
      <c r="L82" s="606" t="s">
        <v>1459</v>
      </c>
      <c r="M82" s="197" t="s">
        <v>1465</v>
      </c>
      <c r="N82" s="46" t="s">
        <v>8</v>
      </c>
      <c r="O82" s="17"/>
      <c r="P82" s="17"/>
      <c r="Q82" s="544">
        <f t="shared" si="110"/>
        <v>0</v>
      </c>
      <c r="R82" s="542">
        <f t="shared" si="111"/>
        <v>0</v>
      </c>
      <c r="S82" s="541">
        <f t="shared" si="112"/>
        <v>1</v>
      </c>
      <c r="T82" s="541">
        <f t="shared" si="113"/>
        <v>1</v>
      </c>
      <c r="U82" s="541">
        <f t="shared" si="114"/>
        <v>1</v>
      </c>
      <c r="V82" s="541">
        <f t="shared" si="115"/>
        <v>1</v>
      </c>
      <c r="W82" s="100"/>
      <c r="X82" s="100"/>
      <c r="Y82" s="100"/>
      <c r="Z82" s="100"/>
      <c r="AA82" s="568" t="s">
        <v>1471</v>
      </c>
    </row>
    <row r="83" spans="1:27" ht="72" x14ac:dyDescent="0.3">
      <c r="A83" s="605" t="s">
        <v>1435</v>
      </c>
      <c r="B83" s="741"/>
      <c r="C83" s="756"/>
      <c r="D83" s="543" t="s">
        <v>7</v>
      </c>
      <c r="E83" s="545" t="s">
        <v>15</v>
      </c>
      <c r="F83" s="545" t="s">
        <v>15</v>
      </c>
      <c r="G83" s="545" t="s">
        <v>15</v>
      </c>
      <c r="H83" s="545" t="s">
        <v>15</v>
      </c>
      <c r="I83" s="307" t="s">
        <v>1043</v>
      </c>
      <c r="J83" s="808" t="s">
        <v>1451</v>
      </c>
      <c r="K83" s="809"/>
      <c r="L83" s="606" t="s">
        <v>1454</v>
      </c>
      <c r="M83" s="197" t="s">
        <v>1444</v>
      </c>
      <c r="N83" s="46" t="s">
        <v>8</v>
      </c>
      <c r="O83" s="17"/>
      <c r="P83" s="17"/>
      <c r="Q83" s="544">
        <f t="shared" si="110"/>
        <v>0</v>
      </c>
      <c r="R83" s="542">
        <f t="shared" si="111"/>
        <v>0</v>
      </c>
      <c r="S83" s="541">
        <f t="shared" si="112"/>
        <v>1</v>
      </c>
      <c r="T83" s="541">
        <f t="shared" si="113"/>
        <v>1</v>
      </c>
      <c r="U83" s="541">
        <f t="shared" si="114"/>
        <v>1</v>
      </c>
      <c r="V83" s="541">
        <f t="shared" si="115"/>
        <v>1</v>
      </c>
      <c r="W83" s="100"/>
      <c r="X83" s="100"/>
      <c r="Y83" s="100"/>
      <c r="Z83" s="100"/>
      <c r="AA83" s="568" t="s">
        <v>1471</v>
      </c>
    </row>
    <row r="84" spans="1:27" ht="100.8" x14ac:dyDescent="0.3">
      <c r="A84" s="605" t="s">
        <v>1436</v>
      </c>
      <c r="B84" s="741"/>
      <c r="C84" s="756"/>
      <c r="D84" s="543" t="s">
        <v>7</v>
      </c>
      <c r="E84" s="545" t="s">
        <v>15</v>
      </c>
      <c r="F84" s="545" t="s">
        <v>15</v>
      </c>
      <c r="G84" s="545" t="s">
        <v>15</v>
      </c>
      <c r="H84" s="545" t="s">
        <v>15</v>
      </c>
      <c r="I84" s="307" t="s">
        <v>1043</v>
      </c>
      <c r="J84" s="808" t="s">
        <v>1451</v>
      </c>
      <c r="K84" s="809"/>
      <c r="L84" s="606" t="s">
        <v>1453</v>
      </c>
      <c r="M84" s="197" t="s">
        <v>1445</v>
      </c>
      <c r="N84" s="46" t="s">
        <v>8</v>
      </c>
      <c r="O84" s="17"/>
      <c r="P84" s="17"/>
      <c r="Q84" s="544">
        <f t="shared" ref="Q84:Q89" si="116">IF(N84="","0",IF(N84="Pass",1,IF(N84="Fail",0,IF(N84="TBD",0,IF(N84="N/A (Please provide reason)",1)))))</f>
        <v>0</v>
      </c>
      <c r="R84" s="542">
        <f t="shared" ref="R84:R89" si="117">IF(AND(D84="M",N84="N/A (Please provide reason)"),1,0)</f>
        <v>0</v>
      </c>
      <c r="S84" s="541">
        <f t="shared" ref="S84:S89" si="118">IF(E84 = "YES",1,0)</f>
        <v>1</v>
      </c>
      <c r="T84" s="541">
        <f t="shared" ref="T84:T89" si="119">IF(F84 = "YES",1,0)</f>
        <v>1</v>
      </c>
      <c r="U84" s="541">
        <f t="shared" ref="U84:U89" si="120">IF(G84 = "YES",1,0)</f>
        <v>1</v>
      </c>
      <c r="V84" s="541">
        <f t="shared" ref="V84:V89" si="121">IF(H84 = "YES",1,0)</f>
        <v>1</v>
      </c>
      <c r="W84" s="100"/>
      <c r="X84" s="100"/>
      <c r="Y84" s="100"/>
      <c r="Z84" s="100"/>
      <c r="AA84" s="568" t="s">
        <v>1471</v>
      </c>
    </row>
    <row r="85" spans="1:27" ht="86.4" x14ac:dyDescent="0.3">
      <c r="A85" s="617" t="s">
        <v>1437</v>
      </c>
      <c r="B85" s="741"/>
      <c r="C85" s="756"/>
      <c r="D85" s="543" t="s">
        <v>7</v>
      </c>
      <c r="E85" s="545" t="s">
        <v>15</v>
      </c>
      <c r="F85" s="545" t="s">
        <v>15</v>
      </c>
      <c r="G85" s="545" t="s">
        <v>15</v>
      </c>
      <c r="H85" s="545" t="s">
        <v>15</v>
      </c>
      <c r="I85" s="307" t="s">
        <v>1043</v>
      </c>
      <c r="J85" s="808" t="s">
        <v>1451</v>
      </c>
      <c r="K85" s="809"/>
      <c r="L85" s="606" t="s">
        <v>1454</v>
      </c>
      <c r="M85" s="197" t="s">
        <v>1446</v>
      </c>
      <c r="N85" s="46" t="s">
        <v>8</v>
      </c>
      <c r="O85" s="17"/>
      <c r="P85" s="17"/>
      <c r="Q85" s="544">
        <f t="shared" si="116"/>
        <v>0</v>
      </c>
      <c r="R85" s="542">
        <f t="shared" si="117"/>
        <v>0</v>
      </c>
      <c r="S85" s="541">
        <f t="shared" si="118"/>
        <v>1</v>
      </c>
      <c r="T85" s="541">
        <f t="shared" si="119"/>
        <v>1</v>
      </c>
      <c r="U85" s="541">
        <f t="shared" si="120"/>
        <v>1</v>
      </c>
      <c r="V85" s="541">
        <f t="shared" si="121"/>
        <v>1</v>
      </c>
      <c r="W85" s="100"/>
      <c r="X85" s="100"/>
      <c r="Y85" s="100"/>
      <c r="Z85" s="100"/>
      <c r="AA85" s="568" t="s">
        <v>1471</v>
      </c>
    </row>
    <row r="86" spans="1:27" ht="72" x14ac:dyDescent="0.3">
      <c r="A86" s="605" t="s">
        <v>1438</v>
      </c>
      <c r="B86" s="741"/>
      <c r="C86" s="756"/>
      <c r="D86" s="543" t="s">
        <v>7</v>
      </c>
      <c r="E86" s="545" t="s">
        <v>15</v>
      </c>
      <c r="F86" s="545" t="s">
        <v>15</v>
      </c>
      <c r="G86" s="545" t="s">
        <v>15</v>
      </c>
      <c r="H86" s="545" t="s">
        <v>15</v>
      </c>
      <c r="I86" s="307" t="s">
        <v>1043</v>
      </c>
      <c r="J86" s="808" t="s">
        <v>1451</v>
      </c>
      <c r="K86" s="809"/>
      <c r="L86" s="606" t="s">
        <v>1454</v>
      </c>
      <c r="M86" s="197" t="s">
        <v>1447</v>
      </c>
      <c r="N86" s="46" t="s">
        <v>8</v>
      </c>
      <c r="O86" s="17"/>
      <c r="P86" s="17"/>
      <c r="Q86" s="544">
        <f t="shared" si="116"/>
        <v>0</v>
      </c>
      <c r="R86" s="542">
        <f t="shared" si="117"/>
        <v>0</v>
      </c>
      <c r="S86" s="541">
        <f t="shared" si="118"/>
        <v>1</v>
      </c>
      <c r="T86" s="541">
        <f t="shared" si="119"/>
        <v>1</v>
      </c>
      <c r="U86" s="541">
        <f t="shared" si="120"/>
        <v>1</v>
      </c>
      <c r="V86" s="541">
        <f t="shared" si="121"/>
        <v>1</v>
      </c>
      <c r="W86" s="100"/>
      <c r="X86" s="100"/>
      <c r="Y86" s="100"/>
      <c r="Z86" s="100"/>
      <c r="AA86" s="568" t="s">
        <v>1471</v>
      </c>
    </row>
    <row r="87" spans="1:27" ht="129.6" x14ac:dyDescent="0.3">
      <c r="A87" s="605" t="s">
        <v>1439</v>
      </c>
      <c r="B87" s="741"/>
      <c r="C87" s="756"/>
      <c r="D87" s="543" t="s">
        <v>7</v>
      </c>
      <c r="E87" s="545" t="s">
        <v>15</v>
      </c>
      <c r="F87" s="545" t="s">
        <v>15</v>
      </c>
      <c r="G87" s="545" t="s">
        <v>15</v>
      </c>
      <c r="H87" s="545" t="s">
        <v>15</v>
      </c>
      <c r="I87" s="307" t="s">
        <v>1043</v>
      </c>
      <c r="J87" s="808" t="s">
        <v>1451</v>
      </c>
      <c r="K87" s="809"/>
      <c r="L87" s="606" t="s">
        <v>1452</v>
      </c>
      <c r="M87" s="197" t="s">
        <v>1448</v>
      </c>
      <c r="N87" s="46" t="s">
        <v>8</v>
      </c>
      <c r="O87" s="17"/>
      <c r="P87" s="17"/>
      <c r="Q87" s="544">
        <f t="shared" si="116"/>
        <v>0</v>
      </c>
      <c r="R87" s="542">
        <f t="shared" si="117"/>
        <v>0</v>
      </c>
      <c r="S87" s="541">
        <f t="shared" si="118"/>
        <v>1</v>
      </c>
      <c r="T87" s="541">
        <f t="shared" si="119"/>
        <v>1</v>
      </c>
      <c r="U87" s="541">
        <f t="shared" si="120"/>
        <v>1</v>
      </c>
      <c r="V87" s="541">
        <f t="shared" si="121"/>
        <v>1</v>
      </c>
      <c r="W87" s="100"/>
      <c r="X87" s="100"/>
      <c r="Y87" s="100"/>
      <c r="Z87" s="100"/>
      <c r="AA87" s="568" t="s">
        <v>1471</v>
      </c>
    </row>
    <row r="88" spans="1:27" ht="409.5" customHeight="1" x14ac:dyDescent="0.3">
      <c r="A88" s="605" t="s">
        <v>1440</v>
      </c>
      <c r="B88" s="741"/>
      <c r="C88" s="756"/>
      <c r="D88" s="543" t="s">
        <v>7</v>
      </c>
      <c r="E88" s="545" t="s">
        <v>15</v>
      </c>
      <c r="F88" s="545" t="s">
        <v>15</v>
      </c>
      <c r="G88" s="545" t="s">
        <v>15</v>
      </c>
      <c r="H88" s="545" t="s">
        <v>15</v>
      </c>
      <c r="I88" s="307" t="s">
        <v>1043</v>
      </c>
      <c r="J88" s="808" t="s">
        <v>1451</v>
      </c>
      <c r="K88" s="809"/>
      <c r="L88" s="606" t="s">
        <v>1452</v>
      </c>
      <c r="M88" s="197" t="s">
        <v>1449</v>
      </c>
      <c r="N88" s="46" t="s">
        <v>8</v>
      </c>
      <c r="O88" s="17"/>
      <c r="P88" s="17"/>
      <c r="Q88" s="544">
        <f t="shared" si="116"/>
        <v>0</v>
      </c>
      <c r="R88" s="542">
        <f t="shared" si="117"/>
        <v>0</v>
      </c>
      <c r="S88" s="541">
        <f t="shared" si="118"/>
        <v>1</v>
      </c>
      <c r="T88" s="541">
        <f t="shared" si="119"/>
        <v>1</v>
      </c>
      <c r="U88" s="541">
        <f t="shared" si="120"/>
        <v>1</v>
      </c>
      <c r="V88" s="541">
        <f t="shared" si="121"/>
        <v>1</v>
      </c>
      <c r="W88" s="100"/>
      <c r="X88" s="100"/>
      <c r="Y88" s="100"/>
      <c r="Z88" s="100"/>
      <c r="AA88" s="568" t="s">
        <v>1471</v>
      </c>
    </row>
    <row r="89" spans="1:27" ht="118.5" customHeight="1" x14ac:dyDescent="0.3">
      <c r="A89" s="605" t="s">
        <v>1441</v>
      </c>
      <c r="B89" s="736"/>
      <c r="C89" s="757"/>
      <c r="D89" s="543" t="s">
        <v>7</v>
      </c>
      <c r="E89" s="545" t="s">
        <v>15</v>
      </c>
      <c r="F89" s="545" t="s">
        <v>15</v>
      </c>
      <c r="G89" s="545" t="s">
        <v>15</v>
      </c>
      <c r="H89" s="545" t="s">
        <v>15</v>
      </c>
      <c r="I89" s="307" t="s">
        <v>1043</v>
      </c>
      <c r="J89" s="808" t="s">
        <v>1451</v>
      </c>
      <c r="K89" s="809"/>
      <c r="L89" s="606" t="s">
        <v>1455</v>
      </c>
      <c r="M89" s="197" t="s">
        <v>1450</v>
      </c>
      <c r="N89" s="46" t="s">
        <v>8</v>
      </c>
      <c r="O89" s="17"/>
      <c r="P89" s="17"/>
      <c r="Q89" s="544">
        <f t="shared" si="116"/>
        <v>0</v>
      </c>
      <c r="R89" s="542">
        <f t="shared" si="117"/>
        <v>0</v>
      </c>
      <c r="S89" s="541">
        <f t="shared" si="118"/>
        <v>1</v>
      </c>
      <c r="T89" s="541">
        <f t="shared" si="119"/>
        <v>1</v>
      </c>
      <c r="U89" s="541">
        <f t="shared" si="120"/>
        <v>1</v>
      </c>
      <c r="V89" s="541">
        <f t="shared" si="121"/>
        <v>1</v>
      </c>
      <c r="W89" s="100"/>
      <c r="X89" s="100"/>
      <c r="Y89" s="100"/>
      <c r="Z89" s="100"/>
      <c r="AA89" s="568" t="s">
        <v>1471</v>
      </c>
    </row>
    <row r="90" spans="1:27" ht="30.75" customHeight="1" x14ac:dyDescent="0.3">
      <c r="A90" s="805" t="s">
        <v>133</v>
      </c>
      <c r="B90" s="735" t="s">
        <v>1060</v>
      </c>
      <c r="C90" s="760" t="s">
        <v>1658</v>
      </c>
      <c r="D90" s="745" t="s">
        <v>7</v>
      </c>
      <c r="E90" s="752" t="s">
        <v>15</v>
      </c>
      <c r="F90" s="752" t="s">
        <v>21</v>
      </c>
      <c r="G90" s="752" t="s">
        <v>15</v>
      </c>
      <c r="H90" s="752" t="s">
        <v>21</v>
      </c>
      <c r="I90" s="778" t="s">
        <v>1408</v>
      </c>
      <c r="J90" s="816" t="s">
        <v>1066</v>
      </c>
      <c r="K90" s="816"/>
      <c r="L90" s="778" t="s">
        <v>1072</v>
      </c>
      <c r="M90" s="778" t="s">
        <v>1079</v>
      </c>
      <c r="N90" s="748" t="s">
        <v>8</v>
      </c>
      <c r="O90" s="794"/>
      <c r="P90" s="794"/>
      <c r="Q90" s="782">
        <f t="shared" ref="Q90" si="122">IF(N90="","0",IF(N90="Pass",1,IF(N90="Fail",0,IF(N90="TBD",0,IF(N90="N/A (Please provide reason)",1)))))</f>
        <v>0</v>
      </c>
      <c r="R90" s="775">
        <f t="shared" ref="R90" si="123">IF(AND(D90="M",N90="N/A (Please provide reason)"),1,0)</f>
        <v>0</v>
      </c>
      <c r="S90" s="771">
        <f t="shared" ref="S90" si="124">IF(E90 = "YES",1,0)</f>
        <v>1</v>
      </c>
      <c r="T90" s="771">
        <f t="shared" ref="T90" si="125">IF(F90 = "YES",1,0)</f>
        <v>0</v>
      </c>
      <c r="U90" s="771">
        <f t="shared" ref="U90" si="126">IF(G90 = "YES",1,0)</f>
        <v>1</v>
      </c>
      <c r="V90" s="771">
        <f t="shared" ref="V90" si="127">IF(H90 = "YES",1,0)</f>
        <v>0</v>
      </c>
      <c r="W90" s="100"/>
      <c r="X90" s="100"/>
      <c r="Y90" s="100"/>
      <c r="Z90" s="100"/>
      <c r="AA90" s="568" t="s">
        <v>1472</v>
      </c>
    </row>
    <row r="91" spans="1:27" ht="70.5" customHeight="1" x14ac:dyDescent="0.3">
      <c r="A91" s="806"/>
      <c r="B91" s="741"/>
      <c r="C91" s="813"/>
      <c r="D91" s="746"/>
      <c r="E91" s="753"/>
      <c r="F91" s="753"/>
      <c r="G91" s="753"/>
      <c r="H91" s="753"/>
      <c r="I91" s="819"/>
      <c r="J91" s="807" t="s">
        <v>998</v>
      </c>
      <c r="K91" s="807"/>
      <c r="L91" s="779"/>
      <c r="M91" s="779"/>
      <c r="N91" s="750"/>
      <c r="O91" s="795"/>
      <c r="P91" s="795"/>
      <c r="Q91" s="783"/>
      <c r="R91" s="776"/>
      <c r="S91" s="772"/>
      <c r="T91" s="772"/>
      <c r="U91" s="772"/>
      <c r="V91" s="772"/>
      <c r="W91" s="100"/>
      <c r="X91" s="100"/>
      <c r="Y91" s="100"/>
      <c r="Z91" s="100"/>
      <c r="AA91" s="568" t="s">
        <v>1472</v>
      </c>
    </row>
    <row r="92" spans="1:27" ht="45.75" customHeight="1" x14ac:dyDescent="0.3">
      <c r="A92" s="486" t="s">
        <v>135</v>
      </c>
      <c r="B92" s="741"/>
      <c r="C92" s="813"/>
      <c r="D92" s="746"/>
      <c r="E92" s="753"/>
      <c r="F92" s="753"/>
      <c r="G92" s="753"/>
      <c r="H92" s="753"/>
      <c r="I92" s="819"/>
      <c r="J92" s="777" t="s">
        <v>1228</v>
      </c>
      <c r="K92" s="777"/>
      <c r="L92" s="652" t="s">
        <v>1220</v>
      </c>
      <c r="M92" s="603" t="s">
        <v>1221</v>
      </c>
      <c r="N92" s="46" t="s">
        <v>8</v>
      </c>
      <c r="O92" s="459"/>
      <c r="P92" s="459"/>
      <c r="Q92" s="457">
        <f t="shared" ref="Q92" si="128">IF(N92="","0",IF(N92="Pass",1,IF(N92="Fail",0,IF(N92="TBD",0,IF(N92="N/A (Please provide reason)",1)))))</f>
        <v>0</v>
      </c>
      <c r="R92" s="456">
        <f>IF(AND(D90="M",N92="N/A (Please provide reason)"),1,0)</f>
        <v>0</v>
      </c>
      <c r="S92" s="455">
        <f>IF(E90 = "YES",1,0)</f>
        <v>1</v>
      </c>
      <c r="T92" s="464">
        <f t="shared" ref="T92:V92" si="129">IF(F90 = "YES",1,0)</f>
        <v>0</v>
      </c>
      <c r="U92" s="464">
        <f t="shared" si="129"/>
        <v>1</v>
      </c>
      <c r="V92" s="464">
        <f t="shared" si="129"/>
        <v>0</v>
      </c>
      <c r="W92" s="100"/>
      <c r="X92" s="100"/>
      <c r="Y92" s="100"/>
      <c r="Z92" s="100"/>
      <c r="AA92" s="568" t="s">
        <v>1472</v>
      </c>
    </row>
    <row r="93" spans="1:27" ht="59.25" customHeight="1" x14ac:dyDescent="0.3">
      <c r="A93" s="486" t="s">
        <v>136</v>
      </c>
      <c r="B93" s="741"/>
      <c r="C93" s="813"/>
      <c r="D93" s="746"/>
      <c r="E93" s="753"/>
      <c r="F93" s="753"/>
      <c r="G93" s="753"/>
      <c r="H93" s="753"/>
      <c r="I93" s="819"/>
      <c r="J93" s="777" t="s">
        <v>1227</v>
      </c>
      <c r="K93" s="777"/>
      <c r="L93" s="652" t="s">
        <v>1230</v>
      </c>
      <c r="M93" s="602" t="s">
        <v>1028</v>
      </c>
      <c r="N93" s="46" t="s">
        <v>8</v>
      </c>
      <c r="O93" s="467"/>
      <c r="P93" s="467"/>
      <c r="Q93" s="466">
        <f t="shared" ref="Q93" si="130">IF(N93="","0",IF(N93="Pass",1,IF(N93="Fail",0,IF(N93="TBD",0,IF(N93="N/A (Please provide reason)",1)))))</f>
        <v>0</v>
      </c>
      <c r="R93" s="465">
        <f>IF(AND(D90="M",N93="N/A (Please provide reason)"),1,0)</f>
        <v>0</v>
      </c>
      <c r="S93" s="464">
        <f>IF(E90 = "YES",1,0)</f>
        <v>1</v>
      </c>
      <c r="T93" s="464">
        <f t="shared" ref="T93:V93" si="131">IF(F90 = "YES",1,0)</f>
        <v>0</v>
      </c>
      <c r="U93" s="464">
        <f t="shared" si="131"/>
        <v>1</v>
      </c>
      <c r="V93" s="464">
        <f t="shared" si="131"/>
        <v>0</v>
      </c>
      <c r="W93" s="100"/>
      <c r="X93" s="100"/>
      <c r="Y93" s="100"/>
      <c r="Z93" s="100"/>
      <c r="AA93" s="568" t="s">
        <v>1472</v>
      </c>
    </row>
    <row r="94" spans="1:27" ht="153.75" customHeight="1" x14ac:dyDescent="0.3">
      <c r="A94" s="486" t="s">
        <v>137</v>
      </c>
      <c r="B94" s="736"/>
      <c r="C94" s="761"/>
      <c r="D94" s="747"/>
      <c r="E94" s="754"/>
      <c r="F94" s="754"/>
      <c r="G94" s="754"/>
      <c r="H94" s="754"/>
      <c r="I94" s="779"/>
      <c r="J94" s="777" t="s">
        <v>1229</v>
      </c>
      <c r="K94" s="777"/>
      <c r="L94" s="652" t="s">
        <v>1476</v>
      </c>
      <c r="M94" s="602" t="s">
        <v>1297</v>
      </c>
      <c r="N94" s="46" t="s">
        <v>8</v>
      </c>
      <c r="O94" s="17" t="s">
        <v>9</v>
      </c>
      <c r="P94" s="17"/>
      <c r="Q94" s="376">
        <f t="shared" ref="Q94:Q99" si="132">IF(N94="","0",IF(N94="Pass",1,IF(N94="Fail",0,IF(N94="TBD",0,IF(N94="N/A (Please provide reason)",1)))))</f>
        <v>0</v>
      </c>
      <c r="R94" s="375">
        <f>IF(AND(D90="M",N94="N/A (Please provide reason)"),1,0)</f>
        <v>0</v>
      </c>
      <c r="S94" s="424">
        <f>IF(E90 = "YES",1,0)</f>
        <v>1</v>
      </c>
      <c r="T94" s="464">
        <f t="shared" ref="T94:V94" si="133">IF(F90 = "YES",1,0)</f>
        <v>0</v>
      </c>
      <c r="U94" s="464">
        <f t="shared" si="133"/>
        <v>1</v>
      </c>
      <c r="V94" s="464">
        <f t="shared" si="133"/>
        <v>0</v>
      </c>
      <c r="W94" s="100"/>
      <c r="X94" s="100"/>
      <c r="Y94" s="100"/>
      <c r="Z94" s="100"/>
      <c r="AA94" s="568" t="s">
        <v>1472</v>
      </c>
    </row>
    <row r="95" spans="1:27" ht="30.75" customHeight="1" x14ac:dyDescent="0.3">
      <c r="A95" s="811" t="s">
        <v>139</v>
      </c>
      <c r="B95" s="735" t="s">
        <v>999</v>
      </c>
      <c r="C95" s="760" t="s">
        <v>1659</v>
      </c>
      <c r="D95" s="762" t="s">
        <v>28</v>
      </c>
      <c r="E95" s="752" t="s">
        <v>21</v>
      </c>
      <c r="F95" s="752" t="s">
        <v>15</v>
      </c>
      <c r="G95" s="752" t="s">
        <v>21</v>
      </c>
      <c r="H95" s="752" t="s">
        <v>15</v>
      </c>
      <c r="I95" s="778" t="s">
        <v>1408</v>
      </c>
      <c r="J95" s="816" t="s">
        <v>1073</v>
      </c>
      <c r="K95" s="816"/>
      <c r="L95" s="778" t="s">
        <v>1072</v>
      </c>
      <c r="M95" s="778" t="s">
        <v>1079</v>
      </c>
      <c r="N95" s="796" t="s">
        <v>8</v>
      </c>
      <c r="O95" s="798"/>
      <c r="P95" s="798"/>
      <c r="Q95" s="782" t="str">
        <f>IF(N96="","0",IF(N96="Pass",1,IF(N96="Fail",0,IF(N96="TBD",0,IF(N96="N/A (Please provide reason)",1)))))</f>
        <v>0</v>
      </c>
      <c r="R95" s="775">
        <f>IF(AND(D95="M",N96="N/A (Please provide reason)"),1,0)</f>
        <v>0</v>
      </c>
      <c r="S95" s="771">
        <f>IF(E95 = "YES",1,0)</f>
        <v>0</v>
      </c>
      <c r="T95" s="771">
        <f t="shared" ref="T95:V95" si="134">IF(F95 = "YES",1,0)</f>
        <v>1</v>
      </c>
      <c r="U95" s="771">
        <f t="shared" si="134"/>
        <v>0</v>
      </c>
      <c r="V95" s="771">
        <f t="shared" si="134"/>
        <v>1</v>
      </c>
      <c r="W95" s="100"/>
      <c r="X95" s="100"/>
      <c r="Y95" s="100"/>
      <c r="Z95" s="100"/>
      <c r="AA95" s="568" t="s">
        <v>1472</v>
      </c>
    </row>
    <row r="96" spans="1:27" ht="68.25" customHeight="1" x14ac:dyDescent="0.3">
      <c r="A96" s="812"/>
      <c r="B96" s="741"/>
      <c r="C96" s="813"/>
      <c r="D96" s="767"/>
      <c r="E96" s="753"/>
      <c r="F96" s="753"/>
      <c r="G96" s="753"/>
      <c r="H96" s="753"/>
      <c r="I96" s="819"/>
      <c r="J96" s="807" t="s">
        <v>998</v>
      </c>
      <c r="K96" s="807"/>
      <c r="L96" s="779"/>
      <c r="M96" s="779"/>
      <c r="N96" s="797"/>
      <c r="O96" s="799"/>
      <c r="P96" s="799"/>
      <c r="Q96" s="783"/>
      <c r="R96" s="776"/>
      <c r="S96" s="772"/>
      <c r="T96" s="772"/>
      <c r="U96" s="772"/>
      <c r="V96" s="772"/>
      <c r="W96" s="100"/>
      <c r="X96" s="100"/>
      <c r="Y96" s="100"/>
      <c r="Z96" s="100"/>
      <c r="AA96" s="568" t="s">
        <v>1472</v>
      </c>
    </row>
    <row r="97" spans="1:27" ht="68.25" customHeight="1" x14ac:dyDescent="0.3">
      <c r="A97" s="487" t="s">
        <v>141</v>
      </c>
      <c r="B97" s="741"/>
      <c r="C97" s="813"/>
      <c r="D97" s="767"/>
      <c r="E97" s="753"/>
      <c r="F97" s="753"/>
      <c r="G97" s="753"/>
      <c r="H97" s="753"/>
      <c r="I97" s="819"/>
      <c r="J97" s="777" t="s">
        <v>1228</v>
      </c>
      <c r="K97" s="777"/>
      <c r="L97" s="519" t="s">
        <v>1220</v>
      </c>
      <c r="M97" s="521" t="s">
        <v>1221</v>
      </c>
      <c r="N97" s="46" t="s">
        <v>8</v>
      </c>
      <c r="O97" s="460"/>
      <c r="P97" s="460"/>
      <c r="Q97" s="457">
        <f t="shared" ref="Q97" si="135">IF(N97="","0",IF(N97="Pass",1,IF(N97="Fail",0,IF(N97="TBD",0,IF(N97="N/A (Please provide reason)",1)))))</f>
        <v>0</v>
      </c>
      <c r="R97" s="456">
        <f>IF(AND(D95="M",N97="N/A (Please provide reason)"),1,0)</f>
        <v>0</v>
      </c>
      <c r="S97" s="455">
        <f>IF(E95 = "YES",1,0)</f>
        <v>0</v>
      </c>
      <c r="T97" s="464">
        <f t="shared" ref="T97:V97" si="136">IF(F95 = "YES",1,0)</f>
        <v>1</v>
      </c>
      <c r="U97" s="464">
        <f t="shared" si="136"/>
        <v>0</v>
      </c>
      <c r="V97" s="464">
        <f t="shared" si="136"/>
        <v>1</v>
      </c>
      <c r="W97" s="100"/>
      <c r="X97" s="100"/>
      <c r="Y97" s="100"/>
      <c r="Z97" s="100"/>
      <c r="AA97" s="568" t="s">
        <v>1472</v>
      </c>
    </row>
    <row r="98" spans="1:27" ht="61.5" customHeight="1" x14ac:dyDescent="0.3">
      <c r="A98" s="487" t="s">
        <v>143</v>
      </c>
      <c r="B98" s="741"/>
      <c r="C98" s="813"/>
      <c r="D98" s="767"/>
      <c r="E98" s="753"/>
      <c r="F98" s="753"/>
      <c r="G98" s="753"/>
      <c r="H98" s="753"/>
      <c r="I98" s="819"/>
      <c r="J98" s="777" t="s">
        <v>1227</v>
      </c>
      <c r="K98" s="777"/>
      <c r="L98" s="519" t="s">
        <v>1230</v>
      </c>
      <c r="M98" s="519" t="s">
        <v>1028</v>
      </c>
      <c r="N98" s="46" t="s">
        <v>8</v>
      </c>
      <c r="O98" s="468"/>
      <c r="P98" s="468"/>
      <c r="Q98" s="466">
        <f t="shared" ref="Q98" si="137">IF(N98="","0",IF(N98="Pass",1,IF(N98="Fail",0,IF(N98="TBD",0,IF(N98="N/A (Please provide reason)",1)))))</f>
        <v>0</v>
      </c>
      <c r="R98" s="465">
        <f>IF(AND(D95="M",N98="N/A (Please provide reason)"),1,0)</f>
        <v>0</v>
      </c>
      <c r="S98" s="464">
        <f>IF(E95 = "YES",1,0)</f>
        <v>0</v>
      </c>
      <c r="T98" s="464">
        <f t="shared" ref="T98:V98" si="138">IF(F95 = "YES",1,0)</f>
        <v>1</v>
      </c>
      <c r="U98" s="464">
        <f t="shared" si="138"/>
        <v>0</v>
      </c>
      <c r="V98" s="464">
        <f t="shared" si="138"/>
        <v>1</v>
      </c>
      <c r="W98" s="100"/>
      <c r="X98" s="100"/>
      <c r="Y98" s="100"/>
      <c r="Z98" s="100"/>
      <c r="AA98" s="568" t="s">
        <v>1472</v>
      </c>
    </row>
    <row r="99" spans="1:27" ht="99.75" customHeight="1" x14ac:dyDescent="0.3">
      <c r="A99" s="487" t="s">
        <v>149</v>
      </c>
      <c r="B99" s="736"/>
      <c r="C99" s="761"/>
      <c r="D99" s="763"/>
      <c r="E99" s="754"/>
      <c r="F99" s="754"/>
      <c r="G99" s="754"/>
      <c r="H99" s="754"/>
      <c r="I99" s="779"/>
      <c r="J99" s="777" t="s">
        <v>1229</v>
      </c>
      <c r="K99" s="777"/>
      <c r="L99" s="519" t="s">
        <v>1399</v>
      </c>
      <c r="M99" s="519" t="s">
        <v>1297</v>
      </c>
      <c r="N99" s="69" t="s">
        <v>8</v>
      </c>
      <c r="O99" s="17"/>
      <c r="P99" s="17"/>
      <c r="Q99" s="376">
        <f t="shared" si="132"/>
        <v>0</v>
      </c>
      <c r="R99" s="375">
        <f>IF(AND(D95="M",N99="N/A (Please provide reason)"),1,0)</f>
        <v>0</v>
      </c>
      <c r="S99" s="424">
        <f>IF(E95 = "YES",1,0)</f>
        <v>0</v>
      </c>
      <c r="T99" s="424">
        <f t="shared" ref="T99:V99" si="139">IF(F95 = "YES",1,0)</f>
        <v>1</v>
      </c>
      <c r="U99" s="424">
        <f t="shared" si="139"/>
        <v>0</v>
      </c>
      <c r="V99" s="424">
        <f t="shared" si="139"/>
        <v>1</v>
      </c>
      <c r="W99" s="100"/>
      <c r="X99" s="100"/>
      <c r="Y99" s="100"/>
      <c r="Z99" s="100"/>
      <c r="AA99" s="568" t="s">
        <v>1472</v>
      </c>
    </row>
    <row r="100" spans="1:27" ht="131.25" customHeight="1" x14ac:dyDescent="0.3">
      <c r="A100" s="487" t="s">
        <v>166</v>
      </c>
      <c r="B100" s="377" t="s">
        <v>138</v>
      </c>
      <c r="C100" s="637" t="s">
        <v>1656</v>
      </c>
      <c r="D100" s="378" t="s">
        <v>7</v>
      </c>
      <c r="E100" s="534" t="s">
        <v>15</v>
      </c>
      <c r="F100" s="534" t="s">
        <v>21</v>
      </c>
      <c r="G100" s="534" t="s">
        <v>15</v>
      </c>
      <c r="H100" s="534" t="s">
        <v>21</v>
      </c>
      <c r="I100" s="391" t="s">
        <v>1048</v>
      </c>
      <c r="J100" s="808" t="s">
        <v>591</v>
      </c>
      <c r="K100" s="809"/>
      <c r="L100" s="47" t="s">
        <v>1219</v>
      </c>
      <c r="M100" s="197" t="s">
        <v>398</v>
      </c>
      <c r="N100" s="46" t="s">
        <v>8</v>
      </c>
      <c r="O100" s="17"/>
      <c r="P100" s="17"/>
      <c r="Q100" s="133">
        <f t="shared" si="95"/>
        <v>0</v>
      </c>
      <c r="R100" s="132">
        <f t="shared" si="96"/>
        <v>0</v>
      </c>
      <c r="S100" s="424">
        <f t="shared" ref="S100" si="140">IF(E100 = "YES",1,0)</f>
        <v>1</v>
      </c>
      <c r="T100" s="424">
        <f t="shared" ref="T100" si="141">IF(F100 = "YES",1,0)</f>
        <v>0</v>
      </c>
      <c r="U100" s="424">
        <f t="shared" ref="U100" si="142">IF(G100 = "YES",1,0)</f>
        <v>1</v>
      </c>
      <c r="V100" s="424">
        <f t="shared" ref="V100" si="143">IF(H100 = "YES",1,0)</f>
        <v>0</v>
      </c>
      <c r="W100" s="100"/>
      <c r="X100" s="100"/>
      <c r="Y100" s="100"/>
      <c r="Z100" s="100"/>
      <c r="AA100" s="568" t="s">
        <v>1471</v>
      </c>
    </row>
    <row r="101" spans="1:27" ht="117" customHeight="1" x14ac:dyDescent="0.3">
      <c r="A101" s="487" t="s">
        <v>167</v>
      </c>
      <c r="B101" s="377" t="s">
        <v>140</v>
      </c>
      <c r="C101" s="307" t="s">
        <v>1718</v>
      </c>
      <c r="D101" s="378" t="s">
        <v>7</v>
      </c>
      <c r="E101" s="534" t="s">
        <v>15</v>
      </c>
      <c r="F101" s="534" t="s">
        <v>15</v>
      </c>
      <c r="G101" s="534" t="s">
        <v>15</v>
      </c>
      <c r="H101" s="534" t="s">
        <v>15</v>
      </c>
      <c r="I101" s="391" t="s">
        <v>1047</v>
      </c>
      <c r="J101" s="808" t="s">
        <v>591</v>
      </c>
      <c r="K101" s="809"/>
      <c r="L101" s="197" t="s">
        <v>687</v>
      </c>
      <c r="M101" s="197" t="s">
        <v>398</v>
      </c>
      <c r="N101" s="46" t="s">
        <v>8</v>
      </c>
      <c r="O101" s="17"/>
      <c r="P101" s="17"/>
      <c r="Q101" s="133">
        <f t="shared" si="95"/>
        <v>0</v>
      </c>
      <c r="R101" s="132">
        <f t="shared" si="96"/>
        <v>0</v>
      </c>
      <c r="S101" s="424">
        <f t="shared" si="97"/>
        <v>1</v>
      </c>
      <c r="T101" s="424">
        <f t="shared" si="98"/>
        <v>1</v>
      </c>
      <c r="U101" s="424">
        <f t="shared" ref="U101" si="144">IF(G101 = "YES",1,0)</f>
        <v>1</v>
      </c>
      <c r="V101" s="424">
        <f t="shared" ref="V101" si="145">IF(H101 = "YES",1,0)</f>
        <v>1</v>
      </c>
      <c r="W101" s="100"/>
      <c r="X101" s="100"/>
      <c r="Y101" s="100"/>
      <c r="Z101" s="100"/>
      <c r="AA101" s="568" t="s">
        <v>1471</v>
      </c>
    </row>
    <row r="102" spans="1:27" ht="99" customHeight="1" x14ac:dyDescent="0.3">
      <c r="A102" s="487" t="s">
        <v>638</v>
      </c>
      <c r="B102" s="735" t="s">
        <v>142</v>
      </c>
      <c r="C102" s="755" t="s">
        <v>1603</v>
      </c>
      <c r="D102" s="745" t="s">
        <v>7</v>
      </c>
      <c r="E102" s="752" t="s">
        <v>15</v>
      </c>
      <c r="F102" s="752" t="s">
        <v>21</v>
      </c>
      <c r="G102" s="752" t="s">
        <v>15</v>
      </c>
      <c r="H102" s="752" t="s">
        <v>21</v>
      </c>
      <c r="I102" s="391" t="s">
        <v>1049</v>
      </c>
      <c r="J102" s="808" t="s">
        <v>591</v>
      </c>
      <c r="K102" s="809"/>
      <c r="L102" s="47" t="s">
        <v>1596</v>
      </c>
      <c r="M102" s="197" t="s">
        <v>398</v>
      </c>
      <c r="N102" s="46" t="s">
        <v>8</v>
      </c>
      <c r="O102" s="17"/>
      <c r="P102" s="17"/>
      <c r="Q102" s="133">
        <f t="shared" si="95"/>
        <v>0</v>
      </c>
      <c r="R102" s="132">
        <f t="shared" si="96"/>
        <v>0</v>
      </c>
      <c r="S102" s="424">
        <f t="shared" si="97"/>
        <v>1</v>
      </c>
      <c r="T102" s="424">
        <f t="shared" si="98"/>
        <v>0</v>
      </c>
      <c r="U102" s="424">
        <f>IF(G102 = "YES",1,0)</f>
        <v>1</v>
      </c>
      <c r="V102" s="424">
        <f>IF(H102 = "YES",1,0)</f>
        <v>0</v>
      </c>
      <c r="W102" s="100"/>
      <c r="X102" s="100"/>
      <c r="Y102" s="100"/>
      <c r="Z102" s="100"/>
      <c r="AA102" s="568" t="s">
        <v>1471</v>
      </c>
    </row>
    <row r="103" spans="1:27" ht="116.25" customHeight="1" x14ac:dyDescent="0.3">
      <c r="A103" s="487" t="s">
        <v>639</v>
      </c>
      <c r="B103" s="741"/>
      <c r="C103" s="756"/>
      <c r="D103" s="746"/>
      <c r="E103" s="753"/>
      <c r="F103" s="753"/>
      <c r="G103" s="753"/>
      <c r="H103" s="753"/>
      <c r="I103" s="391" t="s">
        <v>877</v>
      </c>
      <c r="J103" s="808" t="s">
        <v>591</v>
      </c>
      <c r="K103" s="809"/>
      <c r="L103" s="197" t="s">
        <v>631</v>
      </c>
      <c r="M103" s="197" t="s">
        <v>398</v>
      </c>
      <c r="N103" s="46" t="s">
        <v>8</v>
      </c>
      <c r="O103" s="17"/>
      <c r="P103" s="17"/>
      <c r="Q103" s="133">
        <f t="shared" si="95"/>
        <v>0</v>
      </c>
      <c r="R103" s="132">
        <f>IF(AND(D102="M",N103="N/A (Please provide reason)"),1,0)</f>
        <v>0</v>
      </c>
      <c r="S103" s="424">
        <f>IF(E102 = "YES",1,0)</f>
        <v>1</v>
      </c>
      <c r="T103" s="424">
        <f>IF(F102 = "YES",1,0)</f>
        <v>0</v>
      </c>
      <c r="U103" s="424">
        <f>IF(G102 = "YES",1,0)</f>
        <v>1</v>
      </c>
      <c r="V103" s="424">
        <f>IF(H102 = "YES",1,0)</f>
        <v>0</v>
      </c>
      <c r="W103" s="100"/>
      <c r="X103" s="100"/>
      <c r="Y103" s="100"/>
      <c r="Z103" s="100"/>
      <c r="AA103" s="568" t="s">
        <v>1471</v>
      </c>
    </row>
    <row r="104" spans="1:27" ht="125.25" customHeight="1" x14ac:dyDescent="0.3">
      <c r="A104" s="487" t="s">
        <v>640</v>
      </c>
      <c r="B104" s="736"/>
      <c r="C104" s="757"/>
      <c r="D104" s="747"/>
      <c r="E104" s="754"/>
      <c r="F104" s="754"/>
      <c r="G104" s="754"/>
      <c r="H104" s="754"/>
      <c r="I104" s="391" t="s">
        <v>1050</v>
      </c>
      <c r="J104" s="808" t="s">
        <v>591</v>
      </c>
      <c r="K104" s="809"/>
      <c r="L104" s="197" t="s">
        <v>632</v>
      </c>
      <c r="M104" s="197" t="s">
        <v>398</v>
      </c>
      <c r="N104" s="46" t="s">
        <v>8</v>
      </c>
      <c r="O104" s="17"/>
      <c r="P104" s="17"/>
      <c r="Q104" s="133">
        <f t="shared" si="95"/>
        <v>0</v>
      </c>
      <c r="R104" s="132">
        <f>IF(AND(D102="M",N104="N/A (Please provide reason)"),1,0)</f>
        <v>0</v>
      </c>
      <c r="S104" s="424">
        <f>IF(E102 = "YES",1,0)</f>
        <v>1</v>
      </c>
      <c r="T104" s="424">
        <f>IF(F102 = "YES",1,0)</f>
        <v>0</v>
      </c>
      <c r="U104" s="424">
        <f t="shared" ref="U104:V104" si="146">IF(G102 = "YES",1,0)</f>
        <v>1</v>
      </c>
      <c r="V104" s="424">
        <f t="shared" si="146"/>
        <v>0</v>
      </c>
      <c r="W104" s="100"/>
      <c r="X104" s="100"/>
      <c r="Y104" s="100"/>
      <c r="Z104" s="100"/>
      <c r="AA104" s="568" t="s">
        <v>1471</v>
      </c>
    </row>
    <row r="105" spans="1:27" ht="258" customHeight="1" x14ac:dyDescent="0.3">
      <c r="A105" s="487" t="s">
        <v>641</v>
      </c>
      <c r="B105" s="377" t="s">
        <v>144</v>
      </c>
      <c r="C105" s="637" t="s">
        <v>1719</v>
      </c>
      <c r="D105" s="378" t="s">
        <v>7</v>
      </c>
      <c r="E105" s="534" t="s">
        <v>15</v>
      </c>
      <c r="F105" s="534" t="s">
        <v>21</v>
      </c>
      <c r="G105" s="534" t="s">
        <v>21</v>
      </c>
      <c r="H105" s="534" t="s">
        <v>21</v>
      </c>
      <c r="I105" s="391" t="s">
        <v>1223</v>
      </c>
      <c r="J105" s="780" t="s">
        <v>1222</v>
      </c>
      <c r="K105" s="781"/>
      <c r="L105" s="47" t="s">
        <v>1523</v>
      </c>
      <c r="M105" s="197" t="s">
        <v>398</v>
      </c>
      <c r="N105" s="46" t="s">
        <v>8</v>
      </c>
      <c r="O105" s="17"/>
      <c r="P105" s="17"/>
      <c r="Q105" s="133">
        <f t="shared" si="95"/>
        <v>0</v>
      </c>
      <c r="R105" s="132">
        <f>IF(AND(D105="M",N105="N/A (Please provide reason)"),1,0)</f>
        <v>0</v>
      </c>
      <c r="S105" s="424">
        <f>IF(E105 = "YES",1,0)</f>
        <v>1</v>
      </c>
      <c r="T105" s="424">
        <f>IF(F105 = "YES",1,0)</f>
        <v>0</v>
      </c>
      <c r="U105" s="424">
        <f t="shared" ref="U105:V106" si="147">IF(G105 = "YES",1,0)</f>
        <v>0</v>
      </c>
      <c r="V105" s="424">
        <f t="shared" si="147"/>
        <v>0</v>
      </c>
      <c r="W105" s="100"/>
      <c r="X105" s="100"/>
      <c r="Y105" s="100"/>
      <c r="Z105" s="100"/>
      <c r="AA105" s="568" t="s">
        <v>1472</v>
      </c>
    </row>
    <row r="106" spans="1:27" ht="96" customHeight="1" x14ac:dyDescent="0.3">
      <c r="A106" s="487" t="s">
        <v>642</v>
      </c>
      <c r="B106" s="735" t="s">
        <v>145</v>
      </c>
      <c r="C106" s="760" t="s">
        <v>1720</v>
      </c>
      <c r="D106" s="745" t="s">
        <v>7</v>
      </c>
      <c r="E106" s="752" t="s">
        <v>15</v>
      </c>
      <c r="F106" s="752" t="s">
        <v>15</v>
      </c>
      <c r="G106" s="534" t="s">
        <v>15</v>
      </c>
      <c r="H106" s="534" t="s">
        <v>15</v>
      </c>
      <c r="I106" s="391" t="s">
        <v>1049</v>
      </c>
      <c r="J106" s="780" t="s">
        <v>741</v>
      </c>
      <c r="K106" s="781"/>
      <c r="L106" s="47" t="s">
        <v>633</v>
      </c>
      <c r="M106" s="197" t="s">
        <v>398</v>
      </c>
      <c r="N106" s="46" t="s">
        <v>8</v>
      </c>
      <c r="O106" s="17"/>
      <c r="P106" s="17"/>
      <c r="Q106" s="133">
        <f t="shared" si="95"/>
        <v>0</v>
      </c>
      <c r="R106" s="132">
        <f>IF(AND(D106="M",N106="N/A (Please provide reason)"),1,0)</f>
        <v>0</v>
      </c>
      <c r="S106" s="424">
        <f>IF(E106 = "YES",1,0)</f>
        <v>1</v>
      </c>
      <c r="T106" s="424">
        <f>IF(F106 = "YES",1,0)</f>
        <v>1</v>
      </c>
      <c r="U106" s="424">
        <f t="shared" si="147"/>
        <v>1</v>
      </c>
      <c r="V106" s="424">
        <f t="shared" si="147"/>
        <v>1</v>
      </c>
      <c r="W106" s="100"/>
      <c r="X106" s="100"/>
      <c r="Y106" s="100"/>
      <c r="Z106" s="100"/>
      <c r="AA106" s="568" t="s">
        <v>1471</v>
      </c>
    </row>
    <row r="107" spans="1:27" ht="91.5" customHeight="1" x14ac:dyDescent="0.3">
      <c r="A107" s="487" t="s">
        <v>757</v>
      </c>
      <c r="B107" s="741"/>
      <c r="C107" s="813"/>
      <c r="D107" s="746"/>
      <c r="E107" s="753"/>
      <c r="F107" s="753"/>
      <c r="G107" s="629" t="s">
        <v>21</v>
      </c>
      <c r="H107" s="629" t="s">
        <v>21</v>
      </c>
      <c r="I107" s="502" t="s">
        <v>1275</v>
      </c>
      <c r="J107" s="780" t="s">
        <v>1276</v>
      </c>
      <c r="K107" s="781"/>
      <c r="L107" s="47" t="s">
        <v>1277</v>
      </c>
      <c r="M107" s="197" t="s">
        <v>1278</v>
      </c>
      <c r="N107" s="46" t="s">
        <v>8</v>
      </c>
      <c r="O107" s="17"/>
      <c r="P107" s="17"/>
      <c r="Q107" s="501">
        <f t="shared" ref="Q107" si="148">IF(N107="","0",IF(N107="Pass",1,IF(N107="Fail",0,IF(N107="TBD",0,IF(N107="N/A (Please provide reason)",1)))))</f>
        <v>0</v>
      </c>
      <c r="R107" s="500">
        <f>IF(AND(D106="M",N107="N/A (Please provide reason)"),1,0)</f>
        <v>0</v>
      </c>
      <c r="S107" s="499">
        <f>IF(E106 = "YES",1,0)</f>
        <v>1</v>
      </c>
      <c r="T107" s="499">
        <f t="shared" ref="T107:V107" si="149">IF(F106 = "YES",1,0)</f>
        <v>1</v>
      </c>
      <c r="U107" s="499">
        <f t="shared" si="149"/>
        <v>1</v>
      </c>
      <c r="V107" s="499">
        <f t="shared" si="149"/>
        <v>1</v>
      </c>
      <c r="W107" s="100"/>
      <c r="X107" s="100"/>
      <c r="Y107" s="100"/>
      <c r="Z107" s="100"/>
      <c r="AA107" s="568" t="s">
        <v>1472</v>
      </c>
    </row>
    <row r="108" spans="1:27" ht="121.5" customHeight="1" x14ac:dyDescent="0.3">
      <c r="A108" s="487" t="s">
        <v>1108</v>
      </c>
      <c r="B108" s="741"/>
      <c r="C108" s="813"/>
      <c r="D108" s="746"/>
      <c r="E108" s="753"/>
      <c r="F108" s="753"/>
      <c r="G108" s="198" t="s">
        <v>15</v>
      </c>
      <c r="H108" s="198" t="s">
        <v>15</v>
      </c>
      <c r="I108" s="391" t="s">
        <v>634</v>
      </c>
      <c r="J108" s="780" t="s">
        <v>1281</v>
      </c>
      <c r="K108" s="781"/>
      <c r="L108" s="47" t="s">
        <v>742</v>
      </c>
      <c r="M108" s="197" t="s">
        <v>398</v>
      </c>
      <c r="N108" s="46" t="s">
        <v>8</v>
      </c>
      <c r="O108" s="17"/>
      <c r="P108" s="17"/>
      <c r="Q108" s="133">
        <f t="shared" si="95"/>
        <v>0</v>
      </c>
      <c r="R108" s="132">
        <f>IF(AND(D106="M",N108="N/A (Please provide reason)"),1,0)</f>
        <v>0</v>
      </c>
      <c r="S108" s="424">
        <f>IF(E106 = "YES",1,0)</f>
        <v>1</v>
      </c>
      <c r="T108" s="424">
        <f>IF(F106 = "YES",1,0)</f>
        <v>1</v>
      </c>
      <c r="U108" s="424">
        <f t="shared" ref="U108:V108" si="150">IF(G106 = "YES",1,0)</f>
        <v>1</v>
      </c>
      <c r="V108" s="424">
        <f t="shared" si="150"/>
        <v>1</v>
      </c>
      <c r="W108" s="100"/>
      <c r="X108" s="100"/>
      <c r="Y108" s="100"/>
      <c r="Z108" s="100"/>
      <c r="AA108" s="568" t="s">
        <v>1471</v>
      </c>
    </row>
    <row r="109" spans="1:27" ht="142.5" customHeight="1" x14ac:dyDescent="0.3">
      <c r="A109" s="487" t="s">
        <v>1109</v>
      </c>
      <c r="B109" s="741"/>
      <c r="C109" s="813"/>
      <c r="D109" s="746"/>
      <c r="E109" s="753"/>
      <c r="F109" s="753"/>
      <c r="G109" s="198" t="s">
        <v>15</v>
      </c>
      <c r="H109" s="198" t="s">
        <v>15</v>
      </c>
      <c r="I109" s="604" t="s">
        <v>1525</v>
      </c>
      <c r="J109" s="780" t="s">
        <v>1272</v>
      </c>
      <c r="K109" s="781"/>
      <c r="L109" s="47" t="s">
        <v>1526</v>
      </c>
      <c r="M109" s="197" t="s">
        <v>398</v>
      </c>
      <c r="N109" s="46" t="s">
        <v>8</v>
      </c>
      <c r="O109" s="17"/>
      <c r="P109" s="17"/>
      <c r="Q109" s="133">
        <f t="shared" si="95"/>
        <v>0</v>
      </c>
      <c r="R109" s="132">
        <f>IF(AND(D106="M",N109="N/A (Please provide reason)"),1,0)</f>
        <v>0</v>
      </c>
      <c r="S109" s="424">
        <f>IF(E106 = "YES",1,0)</f>
        <v>1</v>
      </c>
      <c r="T109" s="424">
        <f>IF(F106 = "YES",1,0)</f>
        <v>1</v>
      </c>
      <c r="U109" s="424">
        <f t="shared" ref="U109:V109" si="151">IF(G106 = "YES",1,0)</f>
        <v>1</v>
      </c>
      <c r="V109" s="424">
        <f t="shared" si="151"/>
        <v>1</v>
      </c>
      <c r="W109" s="100"/>
      <c r="X109" s="100"/>
      <c r="Y109" s="100"/>
      <c r="Z109" s="100"/>
      <c r="AA109" s="568" t="s">
        <v>1471</v>
      </c>
    </row>
    <row r="110" spans="1:27" ht="138" customHeight="1" x14ac:dyDescent="0.3">
      <c r="A110" s="487" t="s">
        <v>1110</v>
      </c>
      <c r="B110" s="741"/>
      <c r="C110" s="813"/>
      <c r="D110" s="746"/>
      <c r="E110" s="753"/>
      <c r="F110" s="753"/>
      <c r="G110" s="198" t="s">
        <v>15</v>
      </c>
      <c r="H110" s="198" t="s">
        <v>15</v>
      </c>
      <c r="I110" s="604" t="s">
        <v>1051</v>
      </c>
      <c r="J110" s="780" t="s">
        <v>1271</v>
      </c>
      <c r="K110" s="781"/>
      <c r="L110" s="47" t="s">
        <v>1114</v>
      </c>
      <c r="M110" s="197" t="s">
        <v>398</v>
      </c>
      <c r="N110" s="46" t="s">
        <v>8</v>
      </c>
      <c r="O110" s="17"/>
      <c r="P110" s="17"/>
      <c r="Q110" s="501">
        <f t="shared" ref="Q110" si="152">IF(N110="","0",IF(N110="Pass",1,IF(N110="Fail",0,IF(N110="TBD",0,IF(N110="N/A (Please provide reason)",1)))))</f>
        <v>0</v>
      </c>
      <c r="R110" s="500">
        <f>IF(AND(D106="M",N110="N/A (Please provide reason)"),1,0)</f>
        <v>0</v>
      </c>
      <c r="S110" s="499">
        <f>IF(E106 = "YES",1,0)</f>
        <v>1</v>
      </c>
      <c r="T110" s="499">
        <f t="shared" ref="T110:V110" si="153">IF(F106 = "YES",1,0)</f>
        <v>1</v>
      </c>
      <c r="U110" s="499">
        <f t="shared" si="153"/>
        <v>1</v>
      </c>
      <c r="V110" s="499">
        <f t="shared" si="153"/>
        <v>1</v>
      </c>
      <c r="W110" s="100"/>
      <c r="X110" s="100"/>
      <c r="Y110" s="100"/>
      <c r="Z110" s="100"/>
      <c r="AA110" s="568" t="s">
        <v>1471</v>
      </c>
    </row>
    <row r="111" spans="1:27" ht="138.75" customHeight="1" x14ac:dyDescent="0.3">
      <c r="A111" s="487" t="s">
        <v>1142</v>
      </c>
      <c r="B111" s="741"/>
      <c r="C111" s="813"/>
      <c r="D111" s="747"/>
      <c r="E111" s="754"/>
      <c r="F111" s="754"/>
      <c r="G111" s="198" t="s">
        <v>15</v>
      </c>
      <c r="H111" s="198" t="s">
        <v>15</v>
      </c>
      <c r="I111" s="604" t="s">
        <v>1527</v>
      </c>
      <c r="J111" s="780" t="s">
        <v>1273</v>
      </c>
      <c r="K111" s="781"/>
      <c r="L111" s="47" t="s">
        <v>1274</v>
      </c>
      <c r="M111" s="197" t="s">
        <v>398</v>
      </c>
      <c r="N111" s="46" t="s">
        <v>8</v>
      </c>
      <c r="O111" s="17"/>
      <c r="P111" s="17"/>
      <c r="Q111" s="133">
        <f t="shared" si="95"/>
        <v>0</v>
      </c>
      <c r="R111" s="132">
        <f>IF(AND(D106="M",N111="N/A (Please provide reason)"),1,0)</f>
        <v>0</v>
      </c>
      <c r="S111" s="424">
        <f>IF(E106 = "YES",1,0)</f>
        <v>1</v>
      </c>
      <c r="T111" s="424">
        <f>IF(F106 = "YES",1,0)</f>
        <v>1</v>
      </c>
      <c r="U111" s="424">
        <f>IF(G106 = "YES",1,0)</f>
        <v>1</v>
      </c>
      <c r="V111" s="424">
        <f>IF(H106 = "YES",1,0)</f>
        <v>1</v>
      </c>
      <c r="W111" s="100"/>
      <c r="X111" s="100"/>
      <c r="Y111" s="100"/>
      <c r="Z111" s="100"/>
      <c r="AA111" s="568" t="s">
        <v>1471</v>
      </c>
    </row>
    <row r="112" spans="1:27" ht="109.5" customHeight="1" x14ac:dyDescent="0.3">
      <c r="A112" s="487" t="s">
        <v>1143</v>
      </c>
      <c r="B112" s="377" t="s">
        <v>146</v>
      </c>
      <c r="C112" s="637" t="s">
        <v>1660</v>
      </c>
      <c r="D112" s="378" t="s">
        <v>7</v>
      </c>
      <c r="E112" s="534" t="s">
        <v>15</v>
      </c>
      <c r="F112" s="534" t="s">
        <v>15</v>
      </c>
      <c r="G112" s="534" t="s">
        <v>15</v>
      </c>
      <c r="H112" s="534" t="s">
        <v>15</v>
      </c>
      <c r="I112" s="391" t="s">
        <v>1052</v>
      </c>
      <c r="J112" s="808" t="s">
        <v>592</v>
      </c>
      <c r="K112" s="809"/>
      <c r="L112" s="197" t="s">
        <v>168</v>
      </c>
      <c r="M112" s="197" t="s">
        <v>399</v>
      </c>
      <c r="N112" s="46" t="s">
        <v>8</v>
      </c>
      <c r="O112" s="17"/>
      <c r="P112" s="17"/>
      <c r="Q112" s="133">
        <f t="shared" si="95"/>
        <v>0</v>
      </c>
      <c r="R112" s="132">
        <f t="shared" ref="R112:R116" si="154">IF(AND(D112="M",N112="N/A (Please provide reason)"),1,0)</f>
        <v>0</v>
      </c>
      <c r="S112" s="424">
        <f t="shared" ref="S112:T114" si="155">IF(E112 = "YES",1,0)</f>
        <v>1</v>
      </c>
      <c r="T112" s="424">
        <f t="shared" si="155"/>
        <v>1</v>
      </c>
      <c r="U112" s="424">
        <f t="shared" ref="U112" si="156">IF(G112 = "YES",1,0)</f>
        <v>1</v>
      </c>
      <c r="V112" s="424">
        <f t="shared" ref="V112" si="157">IF(H112 = "YES",1,0)</f>
        <v>1</v>
      </c>
      <c r="W112" s="100"/>
      <c r="X112" s="100"/>
      <c r="Y112" s="100"/>
      <c r="Z112" s="100"/>
      <c r="AA112" s="568" t="s">
        <v>1471</v>
      </c>
    </row>
    <row r="113" spans="1:27" ht="141.75" customHeight="1" x14ac:dyDescent="0.3">
      <c r="A113" s="487" t="s">
        <v>1144</v>
      </c>
      <c r="B113" s="377" t="s">
        <v>147</v>
      </c>
      <c r="C113" s="307" t="s">
        <v>1604</v>
      </c>
      <c r="D113" s="378" t="s">
        <v>7</v>
      </c>
      <c r="E113" s="534" t="s">
        <v>15</v>
      </c>
      <c r="F113" s="534" t="s">
        <v>21</v>
      </c>
      <c r="G113" s="534" t="s">
        <v>15</v>
      </c>
      <c r="H113" s="534" t="s">
        <v>21</v>
      </c>
      <c r="I113" s="391" t="s">
        <v>485</v>
      </c>
      <c r="J113" s="808" t="s">
        <v>150</v>
      </c>
      <c r="K113" s="809"/>
      <c r="L113" s="197" t="s">
        <v>564</v>
      </c>
      <c r="M113" s="197" t="s">
        <v>715</v>
      </c>
      <c r="N113" s="46" t="s">
        <v>8</v>
      </c>
      <c r="O113" s="17"/>
      <c r="P113" s="17"/>
      <c r="Q113" s="133">
        <f t="shared" si="95"/>
        <v>0</v>
      </c>
      <c r="R113" s="132">
        <f t="shared" si="154"/>
        <v>0</v>
      </c>
      <c r="S113" s="424">
        <f t="shared" si="155"/>
        <v>1</v>
      </c>
      <c r="T113" s="424">
        <f t="shared" si="155"/>
        <v>0</v>
      </c>
      <c r="U113" s="424">
        <f t="shared" ref="U113:U114" si="158">IF(G113 = "YES",1,0)</f>
        <v>1</v>
      </c>
      <c r="V113" s="424">
        <f t="shared" ref="V113:V114" si="159">IF(H113 = "YES",1,0)</f>
        <v>0</v>
      </c>
      <c r="W113" s="100"/>
      <c r="X113" s="100"/>
      <c r="Y113" s="100"/>
      <c r="Z113" s="100"/>
      <c r="AA113" s="568" t="s">
        <v>1471</v>
      </c>
    </row>
    <row r="114" spans="1:27" ht="216.75" customHeight="1" x14ac:dyDescent="0.3">
      <c r="A114" s="486" t="s">
        <v>1231</v>
      </c>
      <c r="B114" s="636" t="s">
        <v>148</v>
      </c>
      <c r="C114" s="637" t="s">
        <v>1721</v>
      </c>
      <c r="D114" s="378" t="s">
        <v>7</v>
      </c>
      <c r="E114" s="198" t="s">
        <v>15</v>
      </c>
      <c r="F114" s="198" t="s">
        <v>21</v>
      </c>
      <c r="G114" s="198" t="s">
        <v>15</v>
      </c>
      <c r="H114" s="198" t="s">
        <v>21</v>
      </c>
      <c r="I114" s="653" t="s">
        <v>1510</v>
      </c>
      <c r="J114" s="780" t="s">
        <v>593</v>
      </c>
      <c r="K114" s="781"/>
      <c r="L114" s="47" t="s">
        <v>1639</v>
      </c>
      <c r="M114" s="47" t="s">
        <v>398</v>
      </c>
      <c r="N114" s="46" t="s">
        <v>8</v>
      </c>
      <c r="O114" s="17"/>
      <c r="P114" s="17"/>
      <c r="Q114" s="133">
        <f t="shared" si="95"/>
        <v>0</v>
      </c>
      <c r="R114" s="132">
        <f t="shared" si="154"/>
        <v>0</v>
      </c>
      <c r="S114" s="424">
        <f t="shared" si="155"/>
        <v>1</v>
      </c>
      <c r="T114" s="424">
        <f t="shared" si="155"/>
        <v>0</v>
      </c>
      <c r="U114" s="424">
        <f t="shared" si="158"/>
        <v>1</v>
      </c>
      <c r="V114" s="424">
        <f t="shared" si="159"/>
        <v>0</v>
      </c>
      <c r="W114" s="100"/>
      <c r="X114" s="100"/>
      <c r="Y114" s="100"/>
      <c r="Z114" s="100"/>
      <c r="AA114" s="568" t="s">
        <v>1472</v>
      </c>
    </row>
    <row r="115" spans="1:27" ht="71.25" customHeight="1" x14ac:dyDescent="0.3">
      <c r="A115" s="487" t="s">
        <v>1279</v>
      </c>
      <c r="B115" s="526" t="s">
        <v>1208</v>
      </c>
      <c r="C115" s="637" t="s">
        <v>1605</v>
      </c>
      <c r="D115" s="447" t="s">
        <v>7</v>
      </c>
      <c r="E115" s="198" t="s">
        <v>21</v>
      </c>
      <c r="F115" s="198" t="s">
        <v>21</v>
      </c>
      <c r="G115" s="198" t="s">
        <v>15</v>
      </c>
      <c r="H115" s="389" t="s">
        <v>15</v>
      </c>
      <c r="I115" s="653" t="s">
        <v>1209</v>
      </c>
      <c r="J115" s="780" t="s">
        <v>1210</v>
      </c>
      <c r="K115" s="781"/>
      <c r="L115" s="47" t="s">
        <v>1226</v>
      </c>
      <c r="M115" s="47" t="s">
        <v>1211</v>
      </c>
      <c r="N115" s="69" t="s">
        <v>8</v>
      </c>
      <c r="O115" s="17"/>
      <c r="P115" s="17"/>
      <c r="Q115" s="452">
        <f t="shared" ref="Q115" si="160">IF(N115="","0",IF(N115="Pass",1,IF(N115="Fail",0,IF(N115="TBD",0,IF(N115="N/A (Please provide reason)",1)))))</f>
        <v>0</v>
      </c>
      <c r="R115" s="451">
        <f t="shared" ref="R115" si="161">IF(AND(D115="M",N115="N/A (Please provide reason)"),1,0)</f>
        <v>0</v>
      </c>
      <c r="S115" s="448">
        <f t="shared" ref="S115" si="162">IF(E115 = "YES",1,0)</f>
        <v>0</v>
      </c>
      <c r="T115" s="448">
        <f t="shared" ref="T115" si="163">IF(F115 = "YES",1,0)</f>
        <v>0</v>
      </c>
      <c r="U115" s="448">
        <f t="shared" ref="U115" si="164">IF(G115 = "YES",1,0)</f>
        <v>1</v>
      </c>
      <c r="V115" s="448">
        <f t="shared" ref="V115" si="165">IF(H115 = "YES",1,0)</f>
        <v>1</v>
      </c>
      <c r="W115" s="100"/>
      <c r="X115" s="100"/>
      <c r="Y115" s="100"/>
      <c r="Z115" s="100"/>
      <c r="AA115" s="568" t="s">
        <v>1471</v>
      </c>
    </row>
    <row r="116" spans="1:27" ht="90.75" customHeight="1" x14ac:dyDescent="0.3">
      <c r="A116" s="487" t="s">
        <v>1280</v>
      </c>
      <c r="B116" s="526" t="s">
        <v>978</v>
      </c>
      <c r="C116" s="637" t="s">
        <v>1606</v>
      </c>
      <c r="D116" s="385" t="s">
        <v>28</v>
      </c>
      <c r="E116" s="198" t="s">
        <v>21</v>
      </c>
      <c r="F116" s="198" t="s">
        <v>21</v>
      </c>
      <c r="G116" s="198" t="s">
        <v>15</v>
      </c>
      <c r="H116" s="198" t="s">
        <v>15</v>
      </c>
      <c r="I116" s="653" t="s">
        <v>1006</v>
      </c>
      <c r="J116" s="780" t="s">
        <v>1008</v>
      </c>
      <c r="K116" s="781"/>
      <c r="L116" s="47" t="s">
        <v>1630</v>
      </c>
      <c r="M116" s="47" t="s">
        <v>1007</v>
      </c>
      <c r="N116" s="69" t="s">
        <v>8</v>
      </c>
      <c r="O116" s="17"/>
      <c r="P116" s="17" t="s">
        <v>9</v>
      </c>
      <c r="Q116" s="357">
        <f t="shared" ref="Q116" si="166">IF(N116="","0",IF(N116="Pass",1,IF(N116="Fail",0,IF(N116="TBD",0,IF(N116="N/A (Please provide reason)",1)))))</f>
        <v>0</v>
      </c>
      <c r="R116" s="356">
        <f t="shared" si="154"/>
        <v>0</v>
      </c>
      <c r="S116" s="424">
        <f t="shared" ref="S116" si="167">IF(E116 = "YES",1,0)</f>
        <v>0</v>
      </c>
      <c r="T116" s="424">
        <f t="shared" ref="T116" si="168">IF(F116 = "YES",1,0)</f>
        <v>0</v>
      </c>
      <c r="U116" s="424">
        <f t="shared" ref="U116" si="169">IF(G116 = "YES",1,0)</f>
        <v>1</v>
      </c>
      <c r="V116" s="424">
        <f t="shared" ref="V116" si="170">IF(H116 = "YES",1,0)</f>
        <v>1</v>
      </c>
      <c r="W116" s="100"/>
      <c r="X116" s="100"/>
      <c r="Y116" s="100"/>
      <c r="Z116" s="100"/>
      <c r="AA116" s="568" t="s">
        <v>1472</v>
      </c>
    </row>
    <row r="117" spans="1:27" ht="13.35" customHeight="1" x14ac:dyDescent="0.3">
      <c r="A117" s="98" t="s">
        <v>151</v>
      </c>
      <c r="B117" s="12"/>
      <c r="C117" s="13"/>
      <c r="D117" s="14"/>
      <c r="E117" s="15"/>
      <c r="F117" s="15"/>
      <c r="G117" s="15"/>
      <c r="H117" s="15"/>
      <c r="I117" s="14"/>
      <c r="J117" s="14"/>
      <c r="K117" s="14"/>
      <c r="L117" s="14"/>
      <c r="M117" s="14"/>
      <c r="N117" s="14"/>
      <c r="O117" s="14"/>
      <c r="P117" s="14"/>
      <c r="Q117" s="15"/>
      <c r="R117" s="15"/>
      <c r="S117" s="15"/>
      <c r="T117" s="15"/>
      <c r="U117" s="15"/>
      <c r="V117" s="15"/>
      <c r="W117" s="100"/>
      <c r="X117" s="100"/>
      <c r="Y117" s="100"/>
      <c r="Z117" s="100"/>
    </row>
    <row r="118" spans="1:27" ht="13.8" x14ac:dyDescent="0.3">
      <c r="A118" s="118"/>
      <c r="B118" s="119"/>
      <c r="C118" s="113"/>
      <c r="D118" s="113"/>
      <c r="E118" s="115"/>
      <c r="F118" s="115"/>
      <c r="G118" s="115"/>
      <c r="H118" s="115"/>
      <c r="I118" s="113"/>
      <c r="J118" s="113"/>
      <c r="K118" s="113"/>
      <c r="L118" s="113"/>
      <c r="M118" s="113"/>
      <c r="N118" s="113"/>
      <c r="O118" s="113"/>
      <c r="P118" s="113"/>
      <c r="Q118" s="100"/>
      <c r="R118" s="100"/>
      <c r="S118" s="100"/>
      <c r="T118" s="100"/>
      <c r="U118" s="100"/>
      <c r="V118" s="100"/>
      <c r="W118" s="100"/>
      <c r="X118" s="100"/>
      <c r="Y118" s="100"/>
      <c r="Z118" s="100"/>
    </row>
    <row r="119" spans="1:27" ht="13.8" x14ac:dyDescent="0.3">
      <c r="A119" s="116"/>
      <c r="B119" s="117"/>
      <c r="C119" s="103"/>
      <c r="D119" s="103"/>
      <c r="E119" s="109"/>
      <c r="F119" s="109"/>
      <c r="G119" s="109"/>
      <c r="H119" s="109"/>
      <c r="I119" s="103"/>
      <c r="J119" s="103"/>
      <c r="K119" s="103"/>
      <c r="L119" s="103"/>
      <c r="M119" s="103"/>
      <c r="N119" s="105" t="s">
        <v>503</v>
      </c>
      <c r="O119" s="250" t="s">
        <v>772</v>
      </c>
      <c r="P119" s="251"/>
      <c r="Q119" s="100"/>
      <c r="R119" s="100"/>
      <c r="S119" s="100"/>
      <c r="T119" s="100"/>
      <c r="U119" s="100"/>
      <c r="V119" s="100"/>
      <c r="W119" s="100"/>
      <c r="X119" s="100"/>
      <c r="Y119" s="100"/>
      <c r="Z119" s="100"/>
    </row>
    <row r="120" spans="1:27" x14ac:dyDescent="0.3">
      <c r="A120" s="99"/>
      <c r="B120" s="100"/>
      <c r="C120" s="101"/>
      <c r="D120" s="100"/>
      <c r="E120" s="104"/>
      <c r="F120" s="104"/>
      <c r="G120" s="104"/>
      <c r="H120" s="104"/>
      <c r="I120" s="99"/>
      <c r="J120" s="100"/>
      <c r="K120" s="100"/>
      <c r="L120" s="100"/>
      <c r="M120" s="100"/>
      <c r="N120" s="41" t="s">
        <v>8</v>
      </c>
      <c r="O120" s="125" t="s">
        <v>10</v>
      </c>
      <c r="P120" s="252">
        <f>SUM(P121:P122)</f>
        <v>85</v>
      </c>
      <c r="Q120" s="100"/>
      <c r="R120" s="100"/>
      <c r="S120" s="100"/>
      <c r="T120" s="100"/>
      <c r="U120" s="100"/>
      <c r="V120" s="100"/>
      <c r="W120" s="100"/>
      <c r="X120" s="100"/>
      <c r="Y120" s="100"/>
      <c r="Z120" s="100"/>
    </row>
    <row r="121" spans="1:27" x14ac:dyDescent="0.3">
      <c r="A121" s="99"/>
      <c r="B121" s="100"/>
      <c r="C121" s="101"/>
      <c r="D121" s="100"/>
      <c r="E121" s="104"/>
      <c r="F121" s="104"/>
      <c r="G121" s="104"/>
      <c r="H121" s="104"/>
      <c r="I121" s="99"/>
      <c r="J121" s="100"/>
      <c r="K121" s="100"/>
      <c r="L121" s="100"/>
      <c r="M121" s="100"/>
      <c r="N121" s="21" t="s">
        <v>11</v>
      </c>
      <c r="O121" s="125" t="s">
        <v>12</v>
      </c>
      <c r="P121" s="256">
        <f>COUNTIFS(Q1:Q117,0,S1:S117,1)</f>
        <v>85</v>
      </c>
      <c r="Q121" s="100"/>
      <c r="R121" s="100"/>
      <c r="S121" s="100"/>
      <c r="T121" s="100"/>
      <c r="U121" s="100"/>
      <c r="V121" s="100"/>
      <c r="W121" s="100"/>
      <c r="X121" s="100"/>
      <c r="Y121" s="100"/>
      <c r="Z121" s="100"/>
    </row>
    <row r="122" spans="1:27" ht="30" customHeight="1" x14ac:dyDescent="0.3">
      <c r="A122" s="99"/>
      <c r="B122" s="100"/>
      <c r="C122" s="101"/>
      <c r="D122" s="100"/>
      <c r="E122" s="104"/>
      <c r="F122" s="104"/>
      <c r="G122" s="104"/>
      <c r="H122" s="104"/>
      <c r="I122" s="99"/>
      <c r="J122" s="100"/>
      <c r="K122" s="100"/>
      <c r="L122" s="100"/>
      <c r="M122" s="100"/>
      <c r="N122" s="20" t="s">
        <v>504</v>
      </c>
      <c r="O122" s="257" t="s">
        <v>773</v>
      </c>
      <c r="P122" s="256">
        <f>COUNTIFS(Q1:Q117,1,S1:S117,1)</f>
        <v>0</v>
      </c>
      <c r="Q122" s="100"/>
      <c r="R122" s="100"/>
      <c r="S122" s="100"/>
      <c r="T122" s="100"/>
      <c r="U122" s="100"/>
      <c r="V122" s="100"/>
      <c r="W122" s="100"/>
      <c r="X122" s="100"/>
      <c r="Y122" s="100"/>
      <c r="Z122" s="100"/>
    </row>
    <row r="123" spans="1:27" x14ac:dyDescent="0.3">
      <c r="A123" s="99"/>
      <c r="B123" s="100"/>
      <c r="C123" s="101"/>
      <c r="D123" s="100"/>
      <c r="E123" s="104"/>
      <c r="F123" s="104"/>
      <c r="G123" s="104"/>
      <c r="H123" s="104"/>
      <c r="I123" s="99"/>
      <c r="J123" s="100"/>
      <c r="K123" s="100"/>
      <c r="L123" s="100"/>
      <c r="M123" s="100"/>
      <c r="N123" s="22" t="s">
        <v>13</v>
      </c>
      <c r="O123" s="257" t="s">
        <v>774</v>
      </c>
      <c r="P123" s="23">
        <f>SUM(P122/P120)</f>
        <v>0</v>
      </c>
      <c r="Q123" s="100"/>
      <c r="R123" s="100"/>
      <c r="S123" s="100"/>
      <c r="T123" s="100"/>
      <c r="U123" s="100"/>
      <c r="V123" s="100"/>
      <c r="W123" s="100"/>
      <c r="X123" s="100"/>
      <c r="Y123" s="100"/>
      <c r="Z123" s="100"/>
    </row>
    <row r="124" spans="1:27" x14ac:dyDescent="0.3">
      <c r="A124" s="99"/>
      <c r="B124" s="100"/>
      <c r="C124" s="101"/>
      <c r="D124" s="100"/>
      <c r="E124" s="104"/>
      <c r="F124" s="104"/>
      <c r="G124" s="104"/>
      <c r="H124" s="104"/>
      <c r="I124" s="99"/>
      <c r="J124" s="100"/>
      <c r="K124" s="100"/>
      <c r="L124" s="100"/>
      <c r="M124" s="100"/>
      <c r="N124" s="100"/>
      <c r="O124" s="253"/>
      <c r="P124" s="254"/>
      <c r="Q124" s="100"/>
      <c r="R124" s="100"/>
      <c r="S124" s="100"/>
      <c r="T124" s="100"/>
      <c r="U124" s="100"/>
      <c r="V124" s="100"/>
      <c r="W124" s="100"/>
      <c r="X124" s="100"/>
      <c r="Y124" s="100"/>
      <c r="Z124" s="100"/>
    </row>
    <row r="125" spans="1:27" x14ac:dyDescent="0.3">
      <c r="A125" s="99"/>
      <c r="B125" s="100"/>
      <c r="C125" s="101"/>
      <c r="D125" s="100"/>
      <c r="E125" s="104"/>
      <c r="F125" s="104"/>
      <c r="G125" s="104"/>
      <c r="H125" s="104"/>
      <c r="I125" s="99"/>
      <c r="J125" s="100"/>
      <c r="K125" s="100"/>
      <c r="L125" s="100"/>
      <c r="M125" s="100"/>
      <c r="N125" s="100"/>
      <c r="O125" s="253" t="s">
        <v>775</v>
      </c>
      <c r="P125" s="255"/>
      <c r="Q125" s="100"/>
      <c r="R125" s="100"/>
      <c r="S125" s="100"/>
      <c r="T125" s="100"/>
      <c r="U125" s="100"/>
      <c r="V125" s="100"/>
      <c r="W125" s="100"/>
      <c r="X125" s="100"/>
      <c r="Y125" s="100"/>
      <c r="Z125" s="100"/>
    </row>
    <row r="126" spans="1:27" x14ac:dyDescent="0.3">
      <c r="A126" s="99"/>
      <c r="B126" s="100"/>
      <c r="C126" s="101"/>
      <c r="D126" s="100"/>
      <c r="E126" s="104"/>
      <c r="F126" s="104"/>
      <c r="G126" s="104"/>
      <c r="H126" s="104"/>
      <c r="I126" s="99"/>
      <c r="J126" s="100"/>
      <c r="K126" s="100"/>
      <c r="L126" s="100"/>
      <c r="M126" s="100"/>
      <c r="N126" s="100"/>
      <c r="O126" s="125" t="s">
        <v>10</v>
      </c>
      <c r="P126" s="252">
        <f>SUM(P127:P128)</f>
        <v>54</v>
      </c>
      <c r="Q126" s="100"/>
      <c r="R126" s="100"/>
      <c r="S126" s="100"/>
      <c r="T126" s="100"/>
      <c r="U126" s="100"/>
      <c r="V126" s="100"/>
      <c r="W126" s="100"/>
      <c r="X126" s="100"/>
      <c r="Y126" s="100"/>
      <c r="Z126" s="100"/>
    </row>
    <row r="127" spans="1:27" x14ac:dyDescent="0.3">
      <c r="A127" s="99"/>
      <c r="B127" s="100"/>
      <c r="C127" s="101"/>
      <c r="D127" s="100"/>
      <c r="E127" s="104"/>
      <c r="F127" s="104"/>
      <c r="G127" s="104"/>
      <c r="H127" s="104"/>
      <c r="I127" s="99"/>
      <c r="J127" s="100"/>
      <c r="K127" s="100"/>
      <c r="L127" s="100"/>
      <c r="M127" s="100"/>
      <c r="N127" s="100"/>
      <c r="O127" s="125" t="s">
        <v>12</v>
      </c>
      <c r="P127" s="256">
        <f>COUNTIFS(Q1:Q117,0,T1:T117,1)</f>
        <v>54</v>
      </c>
      <c r="Q127" s="100"/>
      <c r="R127" s="100"/>
      <c r="S127" s="100"/>
      <c r="T127" s="100"/>
      <c r="U127" s="100"/>
      <c r="V127" s="100"/>
      <c r="W127" s="100"/>
      <c r="X127" s="100"/>
      <c r="Y127" s="100"/>
      <c r="Z127" s="100"/>
    </row>
    <row r="128" spans="1:27" x14ac:dyDescent="0.3">
      <c r="A128" s="99"/>
      <c r="B128" s="100"/>
      <c r="C128" s="101"/>
      <c r="D128" s="100"/>
      <c r="E128" s="104"/>
      <c r="F128" s="104"/>
      <c r="G128" s="104"/>
      <c r="H128" s="104"/>
      <c r="I128" s="99"/>
      <c r="J128" s="100"/>
      <c r="K128" s="100"/>
      <c r="L128" s="100"/>
      <c r="M128" s="100"/>
      <c r="N128" s="100"/>
      <c r="O128" s="257" t="s">
        <v>773</v>
      </c>
      <c r="P128" s="256">
        <f>COUNTIFS(Q1:Q117,1,T1:T117,1)</f>
        <v>0</v>
      </c>
      <c r="Q128" s="100"/>
      <c r="R128" s="100"/>
      <c r="S128" s="100"/>
      <c r="T128" s="100"/>
      <c r="U128" s="100"/>
      <c r="V128" s="100"/>
      <c r="W128" s="100"/>
      <c r="X128" s="100"/>
      <c r="Y128" s="100"/>
      <c r="Z128" s="100"/>
    </row>
    <row r="129" spans="1:26" x14ac:dyDescent="0.3">
      <c r="A129" s="99"/>
      <c r="B129" s="100"/>
      <c r="C129" s="101"/>
      <c r="D129" s="100"/>
      <c r="E129" s="104"/>
      <c r="F129" s="104"/>
      <c r="G129" s="104"/>
      <c r="H129" s="104"/>
      <c r="I129" s="99"/>
      <c r="J129" s="100"/>
      <c r="K129" s="100"/>
      <c r="L129" s="100"/>
      <c r="M129" s="100"/>
      <c r="N129" s="100"/>
      <c r="O129" s="257" t="s">
        <v>774</v>
      </c>
      <c r="P129" s="23">
        <f>SUM(P128/P126)</f>
        <v>0</v>
      </c>
      <c r="Q129" s="100"/>
      <c r="R129" s="100"/>
      <c r="S129" s="100"/>
      <c r="T129" s="100"/>
      <c r="U129" s="100"/>
      <c r="V129" s="100"/>
      <c r="W129" s="100"/>
      <c r="X129" s="100"/>
      <c r="Y129" s="100"/>
      <c r="Z129" s="100"/>
    </row>
    <row r="130" spans="1:26" x14ac:dyDescent="0.3">
      <c r="A130" s="99"/>
      <c r="B130" s="100"/>
      <c r="C130" s="101"/>
      <c r="D130" s="100"/>
      <c r="E130" s="104"/>
      <c r="F130" s="104"/>
      <c r="G130" s="104"/>
      <c r="H130" s="104"/>
      <c r="I130" s="99"/>
      <c r="J130" s="100"/>
      <c r="K130" s="100"/>
      <c r="L130" s="100"/>
      <c r="M130" s="100"/>
      <c r="N130" s="100"/>
      <c r="O130" s="100"/>
      <c r="P130" s="100"/>
      <c r="Q130" s="104"/>
      <c r="R130" s="100"/>
      <c r="S130" s="100"/>
      <c r="T130" s="100"/>
      <c r="U130" s="100"/>
      <c r="V130" s="100"/>
      <c r="W130" s="100"/>
      <c r="X130" s="100"/>
      <c r="Y130" s="100"/>
      <c r="Z130" s="100"/>
    </row>
    <row r="131" spans="1:26" x14ac:dyDescent="0.3">
      <c r="A131" s="99"/>
      <c r="B131" s="100"/>
      <c r="C131" s="101"/>
      <c r="D131" s="100"/>
      <c r="E131" s="104"/>
      <c r="F131" s="104"/>
      <c r="G131" s="104"/>
      <c r="H131" s="104"/>
      <c r="I131" s="99"/>
      <c r="J131" s="100"/>
      <c r="K131" s="100"/>
      <c r="L131" s="100"/>
      <c r="M131" s="100"/>
      <c r="N131" s="100"/>
      <c r="O131" s="250" t="s">
        <v>1154</v>
      </c>
      <c r="P131" s="251"/>
      <c r="Q131" s="104"/>
      <c r="R131" s="100"/>
      <c r="S131" s="100"/>
      <c r="T131" s="100"/>
      <c r="U131" s="100"/>
      <c r="V131" s="100"/>
      <c r="W131" s="100"/>
      <c r="X131" s="100"/>
      <c r="Y131" s="100"/>
      <c r="Z131" s="100"/>
    </row>
    <row r="132" spans="1:26" x14ac:dyDescent="0.3">
      <c r="A132" s="99"/>
      <c r="B132" s="100"/>
      <c r="C132" s="101"/>
      <c r="D132" s="100"/>
      <c r="E132" s="104"/>
      <c r="F132" s="104"/>
      <c r="G132" s="104"/>
      <c r="H132" s="104"/>
      <c r="I132" s="99"/>
      <c r="J132" s="100"/>
      <c r="K132" s="100"/>
      <c r="L132" s="100"/>
      <c r="M132" s="100"/>
      <c r="N132" s="100"/>
      <c r="O132" s="125" t="s">
        <v>10</v>
      </c>
      <c r="P132" s="252">
        <f>SUM(P133:P134)</f>
        <v>79</v>
      </c>
      <c r="Q132" s="104"/>
      <c r="R132" s="100"/>
      <c r="S132" s="100"/>
      <c r="T132" s="100"/>
      <c r="U132" s="100"/>
      <c r="V132" s="100"/>
      <c r="W132" s="100"/>
      <c r="X132" s="100"/>
      <c r="Y132" s="100"/>
      <c r="Z132" s="100"/>
    </row>
    <row r="133" spans="1:26" x14ac:dyDescent="0.3">
      <c r="A133" s="99"/>
      <c r="B133" s="100"/>
      <c r="C133" s="101"/>
      <c r="D133" s="100"/>
      <c r="E133" s="104"/>
      <c r="F133" s="104"/>
      <c r="G133" s="104"/>
      <c r="H133" s="104"/>
      <c r="I133" s="99"/>
      <c r="J133" s="100"/>
      <c r="K133" s="100"/>
      <c r="L133" s="100"/>
      <c r="M133" s="100"/>
      <c r="N133" s="100"/>
      <c r="O133" s="125" t="s">
        <v>12</v>
      </c>
      <c r="P133" s="256">
        <f>COUNTIFS(Q1:Q117,0,U1:U117,1)</f>
        <v>79</v>
      </c>
      <c r="Q133" s="104"/>
      <c r="R133" s="100"/>
      <c r="S133" s="100"/>
      <c r="T133" s="100"/>
      <c r="U133" s="100"/>
      <c r="V133" s="100"/>
      <c r="W133" s="100"/>
      <c r="X133" s="100"/>
      <c r="Y133" s="100"/>
      <c r="Z133" s="100"/>
    </row>
    <row r="134" spans="1:26" x14ac:dyDescent="0.3">
      <c r="A134" s="99"/>
      <c r="B134" s="100"/>
      <c r="C134" s="101"/>
      <c r="D134" s="100"/>
      <c r="E134" s="104"/>
      <c r="F134" s="104"/>
      <c r="G134" s="104"/>
      <c r="H134" s="104"/>
      <c r="I134" s="99"/>
      <c r="J134" s="100"/>
      <c r="K134" s="100"/>
      <c r="L134" s="100"/>
      <c r="M134" s="100"/>
      <c r="N134" s="100"/>
      <c r="O134" s="257" t="s">
        <v>773</v>
      </c>
      <c r="P134" s="256">
        <f>COUNTIFS(Q1:Q117,1,U1:U117,1)</f>
        <v>0</v>
      </c>
      <c r="Q134" s="104"/>
      <c r="R134" s="100"/>
      <c r="S134" s="100"/>
      <c r="T134" s="100"/>
      <c r="U134" s="100"/>
      <c r="V134" s="100"/>
      <c r="W134" s="100"/>
      <c r="X134" s="100"/>
      <c r="Y134" s="100"/>
      <c r="Z134" s="100"/>
    </row>
    <row r="135" spans="1:26" x14ac:dyDescent="0.3">
      <c r="A135" s="99"/>
      <c r="B135" s="100"/>
      <c r="C135" s="101"/>
      <c r="D135" s="100"/>
      <c r="E135" s="104"/>
      <c r="F135" s="104"/>
      <c r="G135" s="104"/>
      <c r="H135" s="104"/>
      <c r="I135" s="99"/>
      <c r="J135" s="100"/>
      <c r="K135" s="100"/>
      <c r="L135" s="100"/>
      <c r="M135" s="100"/>
      <c r="N135" s="100"/>
      <c r="O135" s="257" t="s">
        <v>774</v>
      </c>
      <c r="P135" s="23">
        <f>SUM(P134/P132)</f>
        <v>0</v>
      </c>
      <c r="Q135" s="104"/>
      <c r="R135" s="100"/>
      <c r="S135" s="100"/>
      <c r="T135" s="100"/>
      <c r="U135" s="100"/>
      <c r="V135" s="100"/>
      <c r="W135" s="100"/>
      <c r="X135" s="100"/>
      <c r="Y135" s="100"/>
      <c r="Z135" s="100"/>
    </row>
    <row r="136" spans="1:26" x14ac:dyDescent="0.3">
      <c r="A136" s="99"/>
      <c r="B136" s="100"/>
      <c r="C136" s="101"/>
      <c r="D136" s="100"/>
      <c r="E136" s="104"/>
      <c r="F136" s="104"/>
      <c r="G136" s="104"/>
      <c r="H136" s="104"/>
      <c r="I136" s="99"/>
      <c r="J136" s="100"/>
      <c r="K136" s="100"/>
      <c r="L136" s="100"/>
      <c r="M136" s="100"/>
      <c r="N136" s="100"/>
      <c r="O136" s="253"/>
      <c r="P136" s="254"/>
      <c r="Q136" s="104"/>
      <c r="R136" s="100"/>
      <c r="S136" s="100"/>
      <c r="T136" s="100"/>
      <c r="U136" s="100"/>
      <c r="V136" s="100"/>
      <c r="W136" s="100"/>
      <c r="X136" s="100"/>
      <c r="Y136" s="100"/>
      <c r="Z136" s="100"/>
    </row>
    <row r="137" spans="1:26" x14ac:dyDescent="0.3">
      <c r="A137" s="99"/>
      <c r="B137" s="100"/>
      <c r="C137" s="101"/>
      <c r="D137" s="100"/>
      <c r="E137" s="104"/>
      <c r="F137" s="104"/>
      <c r="G137" s="104"/>
      <c r="H137" s="104"/>
      <c r="I137" s="99"/>
      <c r="J137" s="100"/>
      <c r="K137" s="100"/>
      <c r="L137" s="100"/>
      <c r="M137" s="100"/>
      <c r="N137" s="100"/>
      <c r="O137" s="253" t="s">
        <v>1155</v>
      </c>
      <c r="P137" s="255"/>
      <c r="Q137" s="104"/>
      <c r="R137" s="100"/>
      <c r="S137" s="100"/>
      <c r="T137" s="100"/>
      <c r="U137" s="100"/>
      <c r="V137" s="100"/>
      <c r="W137" s="100"/>
      <c r="X137" s="100"/>
      <c r="Y137" s="100"/>
      <c r="Z137" s="100"/>
    </row>
    <row r="138" spans="1:26" x14ac:dyDescent="0.3">
      <c r="A138" s="99"/>
      <c r="B138" s="100"/>
      <c r="C138" s="101"/>
      <c r="D138" s="100"/>
      <c r="E138" s="104"/>
      <c r="F138" s="104"/>
      <c r="G138" s="104"/>
      <c r="H138" s="104"/>
      <c r="I138" s="99"/>
      <c r="J138" s="100"/>
      <c r="K138" s="100"/>
      <c r="L138" s="100"/>
      <c r="M138" s="100"/>
      <c r="N138" s="100"/>
      <c r="O138" s="125" t="s">
        <v>10</v>
      </c>
      <c r="P138" s="252">
        <f>SUM(P139:P140)</f>
        <v>57</v>
      </c>
      <c r="Q138" s="104"/>
      <c r="R138" s="100"/>
      <c r="S138" s="100"/>
      <c r="T138" s="100"/>
      <c r="U138" s="100"/>
      <c r="V138" s="100"/>
      <c r="W138" s="100"/>
      <c r="X138" s="100"/>
      <c r="Y138" s="100"/>
      <c r="Z138" s="100"/>
    </row>
    <row r="139" spans="1:26" x14ac:dyDescent="0.3">
      <c r="A139" s="99"/>
      <c r="B139" s="100"/>
      <c r="C139" s="101"/>
      <c r="D139" s="100"/>
      <c r="E139" s="104"/>
      <c r="F139" s="104"/>
      <c r="G139" s="104"/>
      <c r="H139" s="104"/>
      <c r="I139" s="99"/>
      <c r="J139" s="100"/>
      <c r="K139" s="100"/>
      <c r="L139" s="100"/>
      <c r="M139" s="100"/>
      <c r="N139" s="100"/>
      <c r="O139" s="125" t="s">
        <v>12</v>
      </c>
      <c r="P139" s="256">
        <f>COUNTIFS(Q1:Q117,0,V1:V117,1)</f>
        <v>57</v>
      </c>
      <c r="Q139" s="104"/>
      <c r="R139" s="100"/>
      <c r="S139" s="100"/>
      <c r="T139" s="100"/>
      <c r="U139" s="100"/>
      <c r="V139" s="100"/>
      <c r="W139" s="100"/>
      <c r="X139" s="100"/>
      <c r="Y139" s="100"/>
      <c r="Z139" s="100"/>
    </row>
    <row r="140" spans="1:26" x14ac:dyDescent="0.3">
      <c r="A140" s="99"/>
      <c r="B140" s="100"/>
      <c r="C140" s="101"/>
      <c r="D140" s="100"/>
      <c r="E140" s="104"/>
      <c r="F140" s="104"/>
      <c r="G140" s="104"/>
      <c r="H140" s="104"/>
      <c r="I140" s="99"/>
      <c r="J140" s="100"/>
      <c r="K140" s="100"/>
      <c r="L140" s="100"/>
      <c r="M140" s="100"/>
      <c r="N140" s="100"/>
      <c r="O140" s="257" t="s">
        <v>773</v>
      </c>
      <c r="P140" s="256">
        <f>COUNTIFS(Q1:Q117,1,V1:V117,1)</f>
        <v>0</v>
      </c>
      <c r="Q140" s="104"/>
      <c r="R140" s="100"/>
      <c r="S140" s="100"/>
      <c r="T140" s="100"/>
      <c r="U140" s="100"/>
      <c r="V140" s="100"/>
      <c r="W140" s="100"/>
      <c r="X140" s="100"/>
      <c r="Y140" s="100"/>
      <c r="Z140" s="100"/>
    </row>
    <row r="141" spans="1:26" x14ac:dyDescent="0.3">
      <c r="A141" s="99"/>
      <c r="B141" s="100"/>
      <c r="C141" s="101"/>
      <c r="D141" s="100"/>
      <c r="E141" s="104"/>
      <c r="F141" s="104"/>
      <c r="G141" s="104"/>
      <c r="H141" s="104"/>
      <c r="I141" s="99"/>
      <c r="J141" s="100"/>
      <c r="K141" s="100"/>
      <c r="L141" s="100"/>
      <c r="M141" s="100"/>
      <c r="N141" s="100"/>
      <c r="O141" s="126" t="s">
        <v>774</v>
      </c>
      <c r="P141" s="23">
        <f>SUM(P140/P138)</f>
        <v>0</v>
      </c>
      <c r="Q141" s="104"/>
      <c r="R141" s="100"/>
      <c r="S141" s="100"/>
      <c r="T141" s="100"/>
      <c r="U141" s="100"/>
      <c r="V141" s="100"/>
      <c r="W141" s="100"/>
      <c r="X141" s="100"/>
      <c r="Y141" s="100"/>
      <c r="Z141" s="100"/>
    </row>
    <row r="142" spans="1:26" x14ac:dyDescent="0.3">
      <c r="A142" s="99"/>
      <c r="B142" s="100"/>
      <c r="C142" s="101"/>
      <c r="D142" s="100"/>
      <c r="E142" s="104"/>
      <c r="F142" s="104"/>
      <c r="G142" s="104"/>
      <c r="H142" s="104"/>
      <c r="I142" s="99"/>
      <c r="J142" s="100"/>
      <c r="K142" s="100"/>
      <c r="L142" s="100"/>
      <c r="M142" s="100"/>
      <c r="N142" s="100"/>
      <c r="O142" s="100"/>
      <c r="P142" s="100"/>
      <c r="Q142" s="104"/>
      <c r="R142" s="100"/>
      <c r="S142" s="100"/>
      <c r="T142" s="100"/>
      <c r="U142" s="100"/>
      <c r="V142" s="100"/>
      <c r="W142" s="100"/>
      <c r="X142" s="100"/>
      <c r="Y142" s="100"/>
      <c r="Z142" s="100"/>
    </row>
    <row r="143" spans="1:26" x14ac:dyDescent="0.3">
      <c r="A143" s="99"/>
      <c r="B143" s="100"/>
      <c r="C143" s="101"/>
      <c r="D143" s="100"/>
      <c r="E143" s="104"/>
      <c r="F143" s="104"/>
      <c r="G143" s="104"/>
      <c r="H143" s="104"/>
      <c r="I143" s="99"/>
      <c r="J143" s="100"/>
      <c r="K143" s="100"/>
      <c r="L143" s="100"/>
      <c r="M143" s="100"/>
      <c r="N143" s="100"/>
      <c r="O143" s="100"/>
      <c r="P143" s="100"/>
      <c r="Q143" s="104"/>
      <c r="R143" s="100"/>
      <c r="S143" s="100"/>
      <c r="T143" s="100"/>
      <c r="U143" s="100"/>
      <c r="V143" s="100"/>
      <c r="W143" s="100"/>
      <c r="X143" s="100"/>
      <c r="Y143" s="100"/>
      <c r="Z143" s="100"/>
    </row>
    <row r="144" spans="1:26" x14ac:dyDescent="0.3">
      <c r="A144" s="99"/>
      <c r="B144" s="100"/>
      <c r="C144" s="101"/>
      <c r="D144" s="100"/>
      <c r="E144" s="104"/>
      <c r="F144" s="104"/>
      <c r="G144" s="104"/>
      <c r="H144" s="104"/>
      <c r="I144" s="99"/>
      <c r="J144" s="100"/>
      <c r="K144" s="100"/>
      <c r="L144" s="100"/>
      <c r="M144" s="100"/>
      <c r="N144" s="100"/>
      <c r="O144" s="100"/>
      <c r="P144" s="100"/>
      <c r="Q144" s="104"/>
      <c r="R144" s="100"/>
      <c r="S144" s="100"/>
      <c r="T144" s="100"/>
      <c r="U144" s="100"/>
      <c r="V144" s="100"/>
      <c r="W144" s="100"/>
      <c r="X144" s="100"/>
      <c r="Y144" s="100"/>
      <c r="Z144" s="100"/>
    </row>
    <row r="145" spans="1:26" x14ac:dyDescent="0.3">
      <c r="A145" s="99"/>
      <c r="B145" s="100"/>
      <c r="C145" s="101"/>
      <c r="D145" s="100"/>
      <c r="E145" s="104"/>
      <c r="F145" s="104"/>
      <c r="G145" s="104"/>
      <c r="H145" s="104"/>
      <c r="I145" s="99"/>
      <c r="J145" s="100"/>
      <c r="K145" s="100"/>
      <c r="L145" s="100"/>
      <c r="M145" s="100"/>
      <c r="N145" s="100"/>
      <c r="O145" s="100"/>
      <c r="P145" s="100"/>
      <c r="Q145" s="104"/>
      <c r="R145" s="100"/>
      <c r="S145" s="100"/>
      <c r="T145" s="100"/>
      <c r="U145" s="100"/>
      <c r="V145" s="100"/>
      <c r="W145" s="100"/>
      <c r="X145" s="100"/>
      <c r="Y145" s="100"/>
      <c r="Z145" s="100"/>
    </row>
    <row r="146" spans="1:26" x14ac:dyDescent="0.3">
      <c r="A146" s="99"/>
      <c r="B146" s="100"/>
      <c r="C146" s="101"/>
      <c r="D146" s="100"/>
      <c r="E146" s="104"/>
      <c r="F146" s="104"/>
      <c r="G146" s="104"/>
      <c r="H146" s="104"/>
      <c r="I146" s="99"/>
      <c r="J146" s="100"/>
      <c r="K146" s="100"/>
      <c r="L146" s="100"/>
      <c r="M146" s="100"/>
      <c r="N146" s="100"/>
      <c r="O146" s="100"/>
      <c r="P146" s="100"/>
      <c r="Q146" s="104"/>
      <c r="R146" s="100"/>
      <c r="S146" s="100"/>
      <c r="T146" s="100"/>
      <c r="U146" s="100"/>
      <c r="V146" s="100"/>
      <c r="W146" s="100"/>
      <c r="X146" s="100"/>
      <c r="Y146" s="100"/>
      <c r="Z146" s="100"/>
    </row>
    <row r="147" spans="1:26" x14ac:dyDescent="0.3">
      <c r="A147" s="99"/>
      <c r="B147" s="100"/>
      <c r="C147" s="101"/>
      <c r="D147" s="100"/>
      <c r="E147" s="104"/>
      <c r="F147" s="104"/>
      <c r="G147" s="104"/>
      <c r="H147" s="104"/>
      <c r="I147" s="99"/>
      <c r="J147" s="100"/>
      <c r="K147" s="100"/>
      <c r="L147" s="100"/>
      <c r="M147" s="100"/>
      <c r="N147" s="100"/>
      <c r="O147" s="100"/>
      <c r="P147" s="100"/>
      <c r="Q147" s="104"/>
      <c r="R147" s="100"/>
      <c r="S147" s="100"/>
      <c r="T147" s="100"/>
      <c r="U147" s="100"/>
      <c r="V147" s="100"/>
      <c r="W147" s="100"/>
      <c r="X147" s="100"/>
      <c r="Y147" s="100"/>
      <c r="Z147" s="100"/>
    </row>
    <row r="148" spans="1:26" x14ac:dyDescent="0.3">
      <c r="A148" s="99"/>
      <c r="B148" s="100"/>
      <c r="C148" s="101"/>
      <c r="D148" s="100"/>
      <c r="E148" s="104"/>
      <c r="F148" s="104"/>
      <c r="G148" s="104"/>
      <c r="H148" s="104"/>
      <c r="I148" s="99"/>
      <c r="J148" s="100"/>
      <c r="K148" s="100"/>
      <c r="L148" s="100"/>
      <c r="M148" s="100"/>
      <c r="N148" s="100"/>
      <c r="O148" s="100"/>
      <c r="P148" s="100"/>
      <c r="Q148" s="104"/>
      <c r="R148" s="100"/>
      <c r="S148" s="100"/>
      <c r="T148" s="100"/>
      <c r="U148" s="100"/>
      <c r="V148" s="100"/>
      <c r="W148" s="100"/>
      <c r="X148" s="100"/>
      <c r="Y148" s="100"/>
      <c r="Z148" s="100"/>
    </row>
    <row r="149" spans="1:26" x14ac:dyDescent="0.3">
      <c r="A149" s="99"/>
      <c r="B149" s="100"/>
      <c r="C149" s="101"/>
      <c r="D149" s="100"/>
      <c r="E149" s="104"/>
      <c r="F149" s="104"/>
      <c r="G149" s="104"/>
      <c r="H149" s="104"/>
      <c r="I149" s="99"/>
      <c r="J149" s="100"/>
      <c r="K149" s="100"/>
      <c r="L149" s="100"/>
      <c r="M149" s="100"/>
      <c r="N149" s="100"/>
      <c r="O149" s="100"/>
      <c r="P149" s="100"/>
      <c r="Q149" s="104"/>
      <c r="R149" s="100"/>
      <c r="S149" s="100"/>
      <c r="T149" s="100"/>
      <c r="U149" s="100"/>
      <c r="V149" s="100"/>
      <c r="W149" s="100"/>
      <c r="X149" s="100"/>
      <c r="Y149" s="100"/>
      <c r="Z149" s="100"/>
    </row>
    <row r="150" spans="1:26" x14ac:dyDescent="0.3">
      <c r="A150" s="99"/>
      <c r="B150" s="100"/>
      <c r="C150" s="101"/>
      <c r="D150" s="100"/>
      <c r="E150" s="104"/>
      <c r="F150" s="104"/>
      <c r="G150" s="104"/>
      <c r="H150" s="104"/>
      <c r="I150" s="99"/>
      <c r="J150" s="100"/>
      <c r="K150" s="100"/>
      <c r="L150" s="100"/>
      <c r="M150" s="100"/>
      <c r="N150" s="100"/>
      <c r="O150" s="100"/>
      <c r="P150" s="100"/>
      <c r="Q150" s="104"/>
      <c r="R150" s="100"/>
      <c r="S150" s="100"/>
      <c r="T150" s="100"/>
      <c r="U150" s="100"/>
      <c r="V150" s="100"/>
      <c r="W150" s="100"/>
      <c r="X150" s="100"/>
      <c r="Y150" s="100"/>
      <c r="Z150" s="100"/>
    </row>
    <row r="151" spans="1:26" x14ac:dyDescent="0.3">
      <c r="A151" s="99"/>
      <c r="B151" s="100"/>
      <c r="C151" s="101"/>
      <c r="D151" s="100"/>
      <c r="E151" s="104"/>
      <c r="F151" s="104"/>
      <c r="G151" s="104"/>
      <c r="H151" s="104"/>
      <c r="I151" s="99"/>
      <c r="J151" s="100"/>
      <c r="K151" s="100"/>
      <c r="L151" s="100"/>
      <c r="M151" s="100"/>
      <c r="N151" s="100"/>
      <c r="O151" s="100"/>
      <c r="P151" s="100"/>
      <c r="Q151" s="104"/>
      <c r="R151" s="100"/>
      <c r="S151" s="100"/>
      <c r="T151" s="100"/>
      <c r="U151" s="100"/>
      <c r="V151" s="100"/>
      <c r="W151" s="100"/>
      <c r="X151" s="100"/>
      <c r="Y151" s="100"/>
      <c r="Z151" s="100"/>
    </row>
    <row r="152" spans="1:26" x14ac:dyDescent="0.3">
      <c r="A152" s="99"/>
      <c r="B152" s="100"/>
      <c r="C152" s="101"/>
      <c r="D152" s="100"/>
      <c r="E152" s="104"/>
      <c r="F152" s="104"/>
      <c r="G152" s="104"/>
      <c r="H152" s="104"/>
      <c r="I152" s="99"/>
      <c r="J152" s="100"/>
      <c r="K152" s="100"/>
      <c r="L152" s="100"/>
      <c r="M152" s="100"/>
      <c r="N152" s="100"/>
      <c r="O152" s="100"/>
      <c r="P152" s="100"/>
      <c r="Q152" s="104"/>
      <c r="R152" s="100"/>
      <c r="S152" s="100"/>
      <c r="T152" s="100"/>
      <c r="U152" s="100"/>
      <c r="V152" s="100"/>
      <c r="W152" s="100"/>
      <c r="X152" s="100"/>
      <c r="Y152" s="100"/>
      <c r="Z152" s="100"/>
    </row>
    <row r="153" spans="1:26" x14ac:dyDescent="0.3">
      <c r="A153" s="99"/>
      <c r="B153" s="100"/>
      <c r="C153" s="101"/>
      <c r="D153" s="100"/>
      <c r="E153" s="104"/>
      <c r="F153" s="104"/>
      <c r="G153" s="104"/>
      <c r="H153" s="104"/>
      <c r="I153" s="99"/>
      <c r="J153" s="100"/>
      <c r="K153" s="100"/>
      <c r="L153" s="100"/>
      <c r="M153" s="100"/>
      <c r="N153" s="100"/>
      <c r="O153" s="100"/>
      <c r="P153" s="100"/>
      <c r="Q153" s="104"/>
      <c r="R153" s="100"/>
      <c r="S153" s="100"/>
      <c r="T153" s="100"/>
      <c r="U153" s="100"/>
      <c r="V153" s="100"/>
      <c r="W153" s="100"/>
      <c r="X153" s="100"/>
      <c r="Y153" s="100"/>
      <c r="Z153" s="100"/>
    </row>
    <row r="154" spans="1:26" x14ac:dyDescent="0.3">
      <c r="A154" s="99"/>
      <c r="B154" s="100"/>
      <c r="C154" s="101"/>
      <c r="D154" s="100"/>
      <c r="E154" s="104"/>
      <c r="F154" s="104"/>
      <c r="G154" s="104"/>
      <c r="H154" s="104"/>
      <c r="I154" s="99"/>
      <c r="J154" s="100"/>
      <c r="K154" s="100"/>
      <c r="L154" s="100"/>
      <c r="M154" s="100"/>
      <c r="N154" s="100"/>
      <c r="O154" s="100"/>
      <c r="P154" s="100"/>
      <c r="Q154" s="104"/>
      <c r="R154" s="100"/>
      <c r="S154" s="100"/>
      <c r="T154" s="100"/>
      <c r="U154" s="100"/>
      <c r="V154" s="100"/>
      <c r="W154" s="100"/>
      <c r="X154" s="100"/>
      <c r="Y154" s="100"/>
      <c r="Z154" s="100"/>
    </row>
    <row r="155" spans="1:26" x14ac:dyDescent="0.3">
      <c r="A155" s="99"/>
      <c r="B155" s="100"/>
      <c r="C155" s="101"/>
      <c r="D155" s="100"/>
      <c r="E155" s="104"/>
      <c r="F155" s="104"/>
      <c r="G155" s="104"/>
      <c r="H155" s="104"/>
      <c r="I155" s="99"/>
      <c r="J155" s="100"/>
      <c r="K155" s="100"/>
      <c r="L155" s="100"/>
      <c r="M155" s="100"/>
      <c r="N155" s="100"/>
      <c r="O155" s="100"/>
      <c r="P155" s="100"/>
      <c r="Q155" s="104"/>
      <c r="R155" s="100"/>
      <c r="S155" s="100"/>
      <c r="T155" s="100"/>
      <c r="U155" s="100"/>
      <c r="V155" s="100"/>
      <c r="W155" s="100"/>
      <c r="X155" s="100"/>
      <c r="Y155" s="100"/>
      <c r="Z155" s="100"/>
    </row>
    <row r="156" spans="1:26" x14ac:dyDescent="0.3">
      <c r="A156" s="99"/>
      <c r="B156" s="100"/>
      <c r="C156" s="101"/>
      <c r="D156" s="100"/>
      <c r="E156" s="104"/>
      <c r="F156" s="104"/>
      <c r="G156" s="104"/>
      <c r="H156" s="104"/>
      <c r="I156" s="99"/>
      <c r="J156" s="100"/>
      <c r="K156" s="100"/>
      <c r="L156" s="100"/>
      <c r="M156" s="100"/>
      <c r="N156" s="100"/>
      <c r="O156" s="100"/>
      <c r="P156" s="100"/>
      <c r="Q156" s="104"/>
      <c r="R156" s="100"/>
      <c r="S156" s="100"/>
      <c r="T156" s="100"/>
      <c r="U156" s="100"/>
      <c r="V156" s="100"/>
      <c r="W156" s="100"/>
      <c r="X156" s="100"/>
      <c r="Y156" s="100"/>
      <c r="Z156" s="100"/>
    </row>
    <row r="157" spans="1:26" x14ac:dyDescent="0.3">
      <c r="A157" s="99"/>
      <c r="B157" s="100"/>
      <c r="C157" s="101"/>
      <c r="D157" s="100"/>
      <c r="E157" s="104"/>
      <c r="F157" s="104"/>
      <c r="G157" s="104"/>
      <c r="H157" s="104"/>
      <c r="I157" s="99"/>
      <c r="J157" s="100"/>
      <c r="K157" s="100"/>
      <c r="L157" s="100"/>
      <c r="M157" s="100"/>
      <c r="N157" s="100"/>
      <c r="O157" s="100"/>
      <c r="P157" s="100"/>
      <c r="Q157" s="104"/>
      <c r="R157" s="100"/>
      <c r="S157" s="100"/>
      <c r="T157" s="100"/>
      <c r="U157" s="100"/>
      <c r="V157" s="100"/>
      <c r="W157" s="100"/>
      <c r="X157" s="100"/>
      <c r="Y157" s="100"/>
      <c r="Z157" s="100"/>
    </row>
    <row r="158" spans="1:26" x14ac:dyDescent="0.3">
      <c r="A158" s="99"/>
      <c r="B158" s="100"/>
      <c r="C158" s="101"/>
      <c r="D158" s="100"/>
      <c r="E158" s="104"/>
      <c r="F158" s="104"/>
      <c r="G158" s="104"/>
      <c r="H158" s="104"/>
      <c r="I158" s="99"/>
      <c r="J158" s="100"/>
      <c r="K158" s="100"/>
      <c r="L158" s="100"/>
      <c r="M158" s="100"/>
      <c r="N158" s="100"/>
      <c r="O158" s="100"/>
      <c r="P158" s="100"/>
      <c r="Q158" s="104"/>
      <c r="R158" s="100"/>
      <c r="S158" s="100"/>
      <c r="T158" s="100"/>
      <c r="U158" s="100"/>
      <c r="V158" s="100"/>
      <c r="W158" s="100"/>
      <c r="X158" s="100"/>
      <c r="Y158" s="100"/>
      <c r="Z158" s="100"/>
    </row>
    <row r="159" spans="1:26" x14ac:dyDescent="0.3">
      <c r="A159" s="99"/>
      <c r="B159" s="100"/>
      <c r="C159" s="101"/>
      <c r="D159" s="100"/>
      <c r="E159" s="104"/>
      <c r="F159" s="104"/>
      <c r="G159" s="104"/>
      <c r="H159" s="104"/>
      <c r="I159" s="99"/>
      <c r="J159" s="100"/>
      <c r="K159" s="100"/>
      <c r="L159" s="100"/>
      <c r="M159" s="100"/>
      <c r="N159" s="100"/>
      <c r="O159" s="100"/>
      <c r="P159" s="100"/>
      <c r="Q159" s="104"/>
      <c r="R159" s="100"/>
      <c r="S159" s="100"/>
      <c r="T159" s="100"/>
      <c r="U159" s="100"/>
      <c r="V159" s="100"/>
      <c r="W159" s="100"/>
      <c r="X159" s="100"/>
      <c r="Y159" s="100"/>
      <c r="Z159" s="100"/>
    </row>
    <row r="160" spans="1:26" x14ac:dyDescent="0.3">
      <c r="A160" s="99"/>
      <c r="B160" s="100"/>
      <c r="C160" s="101"/>
      <c r="D160" s="100"/>
      <c r="E160" s="104"/>
      <c r="F160" s="104"/>
      <c r="G160" s="104"/>
      <c r="H160" s="104"/>
      <c r="I160" s="99"/>
      <c r="J160" s="100"/>
      <c r="K160" s="100"/>
      <c r="L160" s="100"/>
      <c r="M160" s="100"/>
      <c r="N160" s="100"/>
      <c r="O160" s="100"/>
      <c r="P160" s="100"/>
      <c r="Q160" s="104"/>
      <c r="R160" s="100"/>
      <c r="S160" s="100"/>
      <c r="T160" s="100"/>
      <c r="U160" s="100"/>
      <c r="V160" s="100"/>
      <c r="W160" s="100"/>
      <c r="X160" s="100"/>
      <c r="Y160" s="100"/>
      <c r="Z160" s="100"/>
    </row>
    <row r="161" spans="1:26" x14ac:dyDescent="0.3">
      <c r="A161" s="99"/>
      <c r="B161" s="100"/>
      <c r="C161" s="101"/>
      <c r="D161" s="100"/>
      <c r="E161" s="104"/>
      <c r="F161" s="104"/>
      <c r="G161" s="104"/>
      <c r="H161" s="104"/>
      <c r="I161" s="99"/>
      <c r="J161" s="100"/>
      <c r="K161" s="100"/>
      <c r="L161" s="100"/>
      <c r="M161" s="100"/>
      <c r="N161" s="100"/>
      <c r="O161" s="100"/>
      <c r="P161" s="100"/>
      <c r="Q161" s="104"/>
      <c r="R161" s="100"/>
      <c r="S161" s="100"/>
      <c r="T161" s="100"/>
      <c r="U161" s="100"/>
      <c r="V161" s="100"/>
      <c r="W161" s="100"/>
      <c r="X161" s="100"/>
      <c r="Y161" s="100"/>
      <c r="Z161" s="100"/>
    </row>
    <row r="162" spans="1:26" x14ac:dyDescent="0.3">
      <c r="A162" s="99"/>
      <c r="B162" s="100"/>
      <c r="C162" s="101"/>
      <c r="D162" s="100"/>
      <c r="E162" s="104"/>
      <c r="F162" s="104"/>
      <c r="G162" s="104"/>
      <c r="H162" s="104"/>
      <c r="I162" s="99"/>
      <c r="J162" s="100"/>
      <c r="K162" s="100"/>
      <c r="L162" s="100"/>
      <c r="M162" s="100"/>
      <c r="N162" s="100"/>
      <c r="O162" s="100"/>
      <c r="P162" s="100"/>
      <c r="Q162" s="104"/>
      <c r="R162" s="100"/>
      <c r="S162" s="100"/>
      <c r="T162" s="100"/>
      <c r="U162" s="100"/>
      <c r="V162" s="100"/>
      <c r="W162" s="100"/>
      <c r="X162" s="100"/>
      <c r="Y162" s="100"/>
      <c r="Z162" s="100"/>
    </row>
    <row r="163" spans="1:26" x14ac:dyDescent="0.3">
      <c r="A163" s="99"/>
      <c r="B163" s="100"/>
      <c r="C163" s="101"/>
      <c r="D163" s="100"/>
      <c r="E163" s="104"/>
      <c r="F163" s="104"/>
      <c r="G163" s="104"/>
      <c r="H163" s="104"/>
      <c r="I163" s="99"/>
      <c r="J163" s="100"/>
      <c r="K163" s="100"/>
      <c r="L163" s="100"/>
      <c r="M163" s="100"/>
      <c r="N163" s="100"/>
      <c r="O163" s="100"/>
      <c r="P163" s="100"/>
      <c r="Q163" s="104"/>
      <c r="R163" s="100"/>
      <c r="S163" s="100"/>
      <c r="T163" s="100"/>
      <c r="U163" s="100"/>
      <c r="V163" s="100"/>
      <c r="W163" s="100"/>
      <c r="X163" s="100"/>
      <c r="Y163" s="100"/>
      <c r="Z163" s="100"/>
    </row>
    <row r="164" spans="1:26" x14ac:dyDescent="0.3">
      <c r="A164" s="99"/>
      <c r="B164" s="100"/>
      <c r="C164" s="101"/>
      <c r="D164" s="100"/>
      <c r="E164" s="104"/>
      <c r="F164" s="104"/>
      <c r="G164" s="104"/>
      <c r="H164" s="104"/>
      <c r="I164" s="99"/>
      <c r="J164" s="100"/>
      <c r="K164" s="100"/>
      <c r="L164" s="100"/>
      <c r="M164" s="100"/>
      <c r="N164" s="100"/>
      <c r="O164" s="100"/>
      <c r="P164" s="100"/>
      <c r="Q164" s="104"/>
      <c r="R164" s="100"/>
      <c r="S164" s="100"/>
      <c r="T164" s="100"/>
      <c r="U164" s="100"/>
      <c r="V164" s="100"/>
      <c r="W164" s="100"/>
      <c r="X164" s="100"/>
      <c r="Y164" s="100"/>
      <c r="Z164" s="100"/>
    </row>
    <row r="165" spans="1:26" x14ac:dyDescent="0.3">
      <c r="A165" s="99"/>
      <c r="B165" s="100"/>
      <c r="C165" s="101"/>
      <c r="D165" s="100"/>
      <c r="E165" s="104"/>
      <c r="F165" s="104"/>
      <c r="G165" s="104"/>
      <c r="H165" s="104"/>
      <c r="I165" s="99"/>
      <c r="J165" s="100"/>
      <c r="K165" s="100"/>
      <c r="L165" s="100"/>
      <c r="M165" s="100"/>
      <c r="N165" s="100"/>
      <c r="O165" s="100"/>
      <c r="P165" s="100"/>
      <c r="Q165" s="104"/>
      <c r="R165" s="100"/>
      <c r="S165" s="100"/>
      <c r="T165" s="100"/>
      <c r="U165" s="100"/>
      <c r="V165" s="100"/>
      <c r="W165" s="100"/>
      <c r="X165" s="100"/>
      <c r="Y165" s="100"/>
      <c r="Z165" s="100"/>
    </row>
    <row r="166" spans="1:26" x14ac:dyDescent="0.3">
      <c r="A166" s="99"/>
      <c r="B166" s="100"/>
      <c r="C166" s="101"/>
      <c r="D166" s="100"/>
      <c r="E166" s="104"/>
      <c r="F166" s="104"/>
      <c r="G166" s="104"/>
      <c r="H166" s="104"/>
      <c r="I166" s="99"/>
      <c r="J166" s="100"/>
      <c r="K166" s="100"/>
      <c r="L166" s="100"/>
      <c r="M166" s="100"/>
      <c r="N166" s="100"/>
      <c r="O166" s="100"/>
      <c r="P166" s="100"/>
      <c r="Q166" s="104"/>
      <c r="R166" s="100"/>
      <c r="S166" s="100"/>
      <c r="T166" s="100"/>
      <c r="U166" s="100"/>
      <c r="V166" s="100"/>
      <c r="W166" s="100"/>
      <c r="X166" s="100"/>
      <c r="Y166" s="100"/>
      <c r="Z166" s="100"/>
    </row>
    <row r="167" spans="1:26" x14ac:dyDescent="0.3">
      <c r="A167" s="99"/>
      <c r="B167" s="100"/>
      <c r="C167" s="101"/>
      <c r="D167" s="100"/>
      <c r="E167" s="104"/>
      <c r="F167" s="104"/>
      <c r="G167" s="104"/>
      <c r="H167" s="104"/>
      <c r="I167" s="99"/>
      <c r="J167" s="100"/>
      <c r="K167" s="100"/>
      <c r="L167" s="100"/>
      <c r="M167" s="100"/>
      <c r="N167" s="100"/>
      <c r="O167" s="100"/>
      <c r="P167" s="100"/>
      <c r="Q167" s="104"/>
      <c r="R167" s="100"/>
      <c r="S167" s="100"/>
      <c r="T167" s="100"/>
      <c r="U167" s="100"/>
      <c r="V167" s="100"/>
      <c r="W167" s="100"/>
      <c r="X167" s="100"/>
      <c r="Y167" s="100"/>
      <c r="Z167" s="100"/>
    </row>
    <row r="168" spans="1:26" x14ac:dyDescent="0.3">
      <c r="A168" s="99"/>
      <c r="B168" s="100"/>
      <c r="C168" s="101"/>
      <c r="D168" s="100"/>
      <c r="E168" s="104"/>
      <c r="F168" s="104"/>
      <c r="G168" s="104"/>
      <c r="H168" s="104"/>
      <c r="I168" s="99"/>
      <c r="J168" s="100"/>
      <c r="K168" s="100"/>
      <c r="L168" s="100"/>
      <c r="M168" s="100"/>
      <c r="N168" s="100"/>
      <c r="O168" s="100"/>
      <c r="P168" s="100"/>
      <c r="Q168" s="104"/>
      <c r="R168" s="100"/>
      <c r="S168" s="100"/>
      <c r="T168" s="100"/>
      <c r="U168" s="100"/>
      <c r="V168" s="100"/>
      <c r="W168" s="100"/>
      <c r="X168" s="100"/>
      <c r="Y168" s="100"/>
      <c r="Z168" s="100"/>
    </row>
    <row r="169" spans="1:26" x14ac:dyDescent="0.3">
      <c r="A169" s="99"/>
      <c r="B169" s="100"/>
      <c r="C169" s="101"/>
      <c r="D169" s="100"/>
      <c r="E169" s="104"/>
      <c r="F169" s="104"/>
      <c r="G169" s="104"/>
      <c r="H169" s="104"/>
      <c r="I169" s="99"/>
      <c r="J169" s="100"/>
      <c r="K169" s="100"/>
      <c r="L169" s="100"/>
      <c r="M169" s="100"/>
      <c r="N169" s="100"/>
      <c r="O169" s="100"/>
      <c r="P169" s="100"/>
      <c r="Q169" s="104"/>
      <c r="R169" s="100"/>
      <c r="S169" s="100"/>
      <c r="T169" s="100"/>
      <c r="U169" s="100"/>
      <c r="V169" s="100"/>
      <c r="W169" s="100"/>
      <c r="X169" s="100"/>
      <c r="Y169" s="100"/>
      <c r="Z169" s="100"/>
    </row>
    <row r="170" spans="1:26" x14ac:dyDescent="0.3">
      <c r="A170" s="99"/>
      <c r="B170" s="100"/>
      <c r="C170" s="101"/>
      <c r="D170" s="100"/>
      <c r="E170" s="104"/>
      <c r="F170" s="104"/>
      <c r="G170" s="104"/>
      <c r="H170" s="104"/>
      <c r="I170" s="99"/>
      <c r="J170" s="100"/>
      <c r="K170" s="100"/>
      <c r="L170" s="100"/>
      <c r="M170" s="100"/>
      <c r="N170" s="100"/>
      <c r="O170" s="100"/>
      <c r="P170" s="100"/>
      <c r="Q170" s="104"/>
      <c r="R170" s="100"/>
      <c r="S170" s="100"/>
      <c r="T170" s="100"/>
      <c r="U170" s="100"/>
      <c r="V170" s="100"/>
      <c r="W170" s="100"/>
      <c r="X170" s="100"/>
      <c r="Y170" s="100"/>
      <c r="Z170" s="100"/>
    </row>
    <row r="171" spans="1:26" x14ac:dyDescent="0.3">
      <c r="A171" s="99"/>
      <c r="B171" s="100"/>
      <c r="C171" s="101"/>
      <c r="D171" s="100"/>
      <c r="E171" s="104"/>
      <c r="F171" s="104"/>
      <c r="G171" s="104"/>
      <c r="H171" s="104"/>
      <c r="I171" s="99"/>
      <c r="J171" s="100"/>
      <c r="K171" s="100"/>
      <c r="L171" s="100"/>
      <c r="M171" s="100"/>
      <c r="N171" s="100"/>
      <c r="O171" s="100"/>
      <c r="P171" s="100"/>
      <c r="Q171" s="104"/>
      <c r="R171" s="100"/>
      <c r="S171" s="100"/>
      <c r="T171" s="100"/>
      <c r="U171" s="100"/>
      <c r="V171" s="100"/>
      <c r="W171" s="100"/>
      <c r="X171" s="100"/>
      <c r="Y171" s="100"/>
      <c r="Z171" s="100"/>
    </row>
    <row r="172" spans="1:26" x14ac:dyDescent="0.3">
      <c r="A172" s="99"/>
      <c r="B172" s="100"/>
      <c r="C172" s="101"/>
      <c r="D172" s="100"/>
      <c r="E172" s="104"/>
      <c r="F172" s="104"/>
      <c r="G172" s="104"/>
      <c r="H172" s="104"/>
      <c r="I172" s="99"/>
      <c r="J172" s="100"/>
      <c r="K172" s="100"/>
      <c r="L172" s="100"/>
      <c r="M172" s="100"/>
      <c r="N172" s="100"/>
      <c r="O172" s="100"/>
      <c r="P172" s="100"/>
      <c r="Q172" s="104"/>
      <c r="R172" s="100"/>
      <c r="S172" s="100"/>
      <c r="T172" s="100"/>
      <c r="U172" s="100"/>
      <c r="V172" s="100"/>
      <c r="W172" s="100"/>
      <c r="X172" s="100"/>
      <c r="Y172" s="100"/>
      <c r="Z172" s="100"/>
    </row>
    <row r="173" spans="1:26" x14ac:dyDescent="0.3">
      <c r="A173" s="99"/>
      <c r="B173" s="100"/>
      <c r="C173" s="101"/>
      <c r="D173" s="100"/>
      <c r="E173" s="104"/>
      <c r="F173" s="104"/>
      <c r="G173" s="104"/>
      <c r="H173" s="104"/>
      <c r="I173" s="99"/>
      <c r="J173" s="100"/>
      <c r="K173" s="100"/>
      <c r="L173" s="100"/>
      <c r="M173" s="100"/>
      <c r="N173" s="100"/>
      <c r="O173" s="100"/>
      <c r="P173" s="100"/>
      <c r="Q173" s="104"/>
      <c r="R173" s="100"/>
      <c r="S173" s="100"/>
      <c r="T173" s="100"/>
      <c r="U173" s="100"/>
      <c r="V173" s="100"/>
      <c r="W173" s="100"/>
      <c r="X173" s="100"/>
      <c r="Y173" s="100"/>
      <c r="Z173" s="100"/>
    </row>
    <row r="174" spans="1:26" x14ac:dyDescent="0.3">
      <c r="A174" s="99"/>
      <c r="B174" s="100"/>
      <c r="C174" s="101"/>
      <c r="D174" s="100"/>
      <c r="E174" s="104"/>
      <c r="F174" s="104"/>
      <c r="G174" s="104"/>
      <c r="H174" s="104"/>
      <c r="I174" s="99"/>
      <c r="J174" s="100"/>
      <c r="K174" s="100"/>
      <c r="L174" s="100"/>
      <c r="M174" s="100"/>
      <c r="N174" s="100"/>
      <c r="O174" s="100"/>
      <c r="P174" s="100"/>
      <c r="Q174" s="104"/>
      <c r="R174" s="100"/>
      <c r="S174" s="100"/>
      <c r="T174" s="100"/>
      <c r="U174" s="100"/>
      <c r="V174" s="100"/>
      <c r="W174" s="100"/>
      <c r="X174" s="100"/>
      <c r="Y174" s="100"/>
      <c r="Z174" s="100"/>
    </row>
    <row r="175" spans="1:26" x14ac:dyDescent="0.3">
      <c r="A175" s="99"/>
      <c r="B175" s="100"/>
      <c r="C175" s="101"/>
      <c r="D175" s="100"/>
      <c r="E175" s="104"/>
      <c r="F175" s="104"/>
      <c r="G175" s="104"/>
      <c r="H175" s="104"/>
      <c r="I175" s="99"/>
      <c r="J175" s="100"/>
      <c r="K175" s="100"/>
      <c r="L175" s="100"/>
      <c r="M175" s="100"/>
      <c r="N175" s="100"/>
      <c r="O175" s="100"/>
      <c r="P175" s="100"/>
      <c r="Q175" s="104"/>
      <c r="R175" s="100"/>
      <c r="S175" s="100"/>
      <c r="T175" s="100"/>
      <c r="U175" s="100"/>
      <c r="V175" s="100"/>
      <c r="W175" s="100"/>
      <c r="X175" s="100"/>
      <c r="Y175" s="100"/>
      <c r="Z175" s="100"/>
    </row>
    <row r="176" spans="1:26" x14ac:dyDescent="0.3">
      <c r="A176" s="99"/>
      <c r="B176" s="100"/>
      <c r="C176" s="101"/>
      <c r="D176" s="100"/>
      <c r="E176" s="104"/>
      <c r="F176" s="104"/>
      <c r="G176" s="104"/>
      <c r="H176" s="104"/>
      <c r="I176" s="99"/>
      <c r="J176" s="100"/>
      <c r="K176" s="100"/>
      <c r="L176" s="100"/>
      <c r="M176" s="100"/>
      <c r="N176" s="100"/>
      <c r="O176" s="100"/>
      <c r="P176" s="100"/>
      <c r="Q176" s="104"/>
      <c r="R176" s="100"/>
      <c r="S176" s="100"/>
      <c r="T176" s="100"/>
      <c r="U176" s="100"/>
      <c r="V176" s="100"/>
      <c r="W176" s="100"/>
      <c r="X176" s="100"/>
      <c r="Y176" s="100"/>
      <c r="Z176" s="100"/>
    </row>
    <row r="177" spans="1:26" x14ac:dyDescent="0.3">
      <c r="A177" s="99"/>
      <c r="B177" s="100"/>
      <c r="C177" s="101"/>
      <c r="D177" s="100"/>
      <c r="E177" s="104"/>
      <c r="F177" s="104"/>
      <c r="G177" s="104"/>
      <c r="H177" s="104"/>
      <c r="I177" s="99"/>
      <c r="J177" s="100"/>
      <c r="K177" s="100"/>
      <c r="L177" s="100"/>
      <c r="M177" s="100"/>
      <c r="N177" s="100"/>
      <c r="O177" s="100"/>
      <c r="P177" s="100"/>
      <c r="Q177" s="104"/>
      <c r="R177" s="100"/>
      <c r="S177" s="100"/>
      <c r="T177" s="100"/>
      <c r="U177" s="100"/>
      <c r="V177" s="100"/>
      <c r="W177" s="100"/>
      <c r="X177" s="100"/>
      <c r="Y177" s="100"/>
      <c r="Z177" s="100"/>
    </row>
    <row r="178" spans="1:26" x14ac:dyDescent="0.3">
      <c r="A178" s="99"/>
      <c r="B178" s="100"/>
      <c r="C178" s="101"/>
      <c r="D178" s="100"/>
      <c r="E178" s="104"/>
      <c r="F178" s="104"/>
      <c r="G178" s="104"/>
      <c r="H178" s="104"/>
      <c r="I178" s="99"/>
      <c r="J178" s="100"/>
      <c r="K178" s="100"/>
      <c r="L178" s="100"/>
      <c r="M178" s="100"/>
      <c r="N178" s="100"/>
      <c r="O178" s="100"/>
      <c r="P178" s="100"/>
      <c r="Q178" s="104"/>
      <c r="R178" s="100"/>
      <c r="S178" s="100"/>
      <c r="T178" s="100"/>
      <c r="U178" s="100"/>
      <c r="V178" s="100"/>
      <c r="W178" s="100"/>
      <c r="X178" s="100"/>
      <c r="Y178" s="100"/>
      <c r="Z178" s="100"/>
    </row>
    <row r="179" spans="1:26" x14ac:dyDescent="0.3">
      <c r="A179" s="99"/>
      <c r="B179" s="100"/>
      <c r="C179" s="101"/>
      <c r="D179" s="100"/>
      <c r="E179" s="104"/>
      <c r="F179" s="104"/>
      <c r="G179" s="104"/>
      <c r="H179" s="104"/>
      <c r="I179" s="99"/>
      <c r="J179" s="100"/>
      <c r="K179" s="100"/>
      <c r="L179" s="100"/>
      <c r="M179" s="100"/>
      <c r="N179" s="100"/>
      <c r="O179" s="100"/>
      <c r="P179" s="100"/>
      <c r="Q179" s="104"/>
      <c r="R179" s="100"/>
      <c r="S179" s="100"/>
      <c r="T179" s="100"/>
      <c r="U179" s="100"/>
      <c r="V179" s="100"/>
      <c r="W179" s="100"/>
      <c r="X179" s="100"/>
      <c r="Y179" s="100"/>
      <c r="Z179" s="100"/>
    </row>
    <row r="180" spans="1:26" x14ac:dyDescent="0.3">
      <c r="A180" s="99"/>
      <c r="B180" s="100"/>
      <c r="C180" s="101"/>
      <c r="D180" s="100"/>
      <c r="E180" s="104"/>
      <c r="F180" s="104"/>
      <c r="G180" s="104"/>
      <c r="H180" s="104"/>
      <c r="I180" s="99"/>
      <c r="J180" s="100"/>
      <c r="K180" s="100"/>
      <c r="L180" s="100"/>
      <c r="M180" s="100"/>
      <c r="N180" s="100"/>
      <c r="O180" s="100"/>
      <c r="P180" s="100"/>
      <c r="Q180" s="104"/>
      <c r="R180" s="100"/>
      <c r="S180" s="100"/>
      <c r="T180" s="100"/>
      <c r="U180" s="100"/>
      <c r="V180" s="100"/>
      <c r="W180" s="100"/>
      <c r="X180" s="100"/>
      <c r="Y180" s="100"/>
      <c r="Z180" s="100"/>
    </row>
    <row r="181" spans="1:26" x14ac:dyDescent="0.3">
      <c r="A181" s="99"/>
      <c r="B181" s="100"/>
      <c r="C181" s="101"/>
      <c r="D181" s="100"/>
      <c r="E181" s="104"/>
      <c r="F181" s="104"/>
      <c r="G181" s="104"/>
      <c r="H181" s="104"/>
      <c r="I181" s="99"/>
      <c r="J181" s="100"/>
      <c r="K181" s="100"/>
      <c r="L181" s="100"/>
      <c r="M181" s="100"/>
      <c r="N181" s="100"/>
      <c r="O181" s="100"/>
      <c r="P181" s="100"/>
      <c r="Q181" s="104"/>
      <c r="R181" s="100"/>
      <c r="S181" s="100"/>
      <c r="T181" s="100"/>
      <c r="U181" s="100"/>
      <c r="V181" s="100"/>
      <c r="W181" s="100"/>
      <c r="X181" s="100"/>
      <c r="Y181" s="100"/>
      <c r="Z181" s="100"/>
    </row>
    <row r="182" spans="1:26" x14ac:dyDescent="0.3">
      <c r="A182" s="99"/>
      <c r="B182" s="100"/>
      <c r="C182" s="101"/>
      <c r="D182" s="100"/>
      <c r="E182" s="104"/>
      <c r="F182" s="104"/>
      <c r="G182" s="104"/>
      <c r="H182" s="104"/>
      <c r="I182" s="99"/>
      <c r="J182" s="100"/>
      <c r="K182" s="100"/>
      <c r="L182" s="100"/>
      <c r="M182" s="100"/>
      <c r="N182" s="100"/>
      <c r="O182" s="100"/>
      <c r="P182" s="100"/>
      <c r="Q182" s="104"/>
      <c r="R182" s="100"/>
      <c r="S182" s="100"/>
      <c r="T182" s="100"/>
      <c r="U182" s="100"/>
      <c r="V182" s="100"/>
      <c r="W182" s="100"/>
      <c r="X182" s="100"/>
      <c r="Y182" s="100"/>
      <c r="Z182" s="100"/>
    </row>
    <row r="183" spans="1:26" x14ac:dyDescent="0.3">
      <c r="A183" s="99"/>
      <c r="B183" s="100"/>
      <c r="C183" s="101"/>
      <c r="D183" s="100"/>
      <c r="E183" s="104"/>
      <c r="F183" s="104"/>
      <c r="G183" s="104"/>
      <c r="H183" s="104"/>
      <c r="I183" s="99"/>
      <c r="J183" s="100"/>
      <c r="K183" s="100"/>
      <c r="L183" s="100"/>
      <c r="M183" s="100"/>
      <c r="N183" s="100"/>
      <c r="O183" s="100"/>
      <c r="P183" s="100"/>
      <c r="Q183" s="104"/>
      <c r="R183" s="100"/>
      <c r="S183" s="100"/>
      <c r="T183" s="100"/>
      <c r="U183" s="100"/>
      <c r="V183" s="100"/>
      <c r="W183" s="100"/>
      <c r="X183" s="100"/>
      <c r="Y183" s="100"/>
      <c r="Z183" s="100"/>
    </row>
    <row r="184" spans="1:26" x14ac:dyDescent="0.3">
      <c r="A184" s="99"/>
      <c r="B184" s="100"/>
      <c r="C184" s="101"/>
      <c r="D184" s="100"/>
      <c r="E184" s="104"/>
      <c r="F184" s="104"/>
      <c r="G184" s="104"/>
      <c r="H184" s="104"/>
      <c r="I184" s="99"/>
      <c r="J184" s="100"/>
      <c r="K184" s="100"/>
      <c r="L184" s="100"/>
      <c r="M184" s="100"/>
      <c r="N184" s="100"/>
      <c r="O184" s="100"/>
      <c r="P184" s="100"/>
      <c r="Q184" s="104"/>
      <c r="R184" s="100"/>
      <c r="S184" s="100"/>
      <c r="T184" s="100"/>
      <c r="U184" s="100"/>
      <c r="V184" s="100"/>
      <c r="W184" s="100"/>
      <c r="X184" s="100"/>
      <c r="Y184" s="100"/>
      <c r="Z184" s="100"/>
    </row>
    <row r="185" spans="1:26" x14ac:dyDescent="0.3">
      <c r="A185" s="99"/>
      <c r="B185" s="100"/>
      <c r="C185" s="101"/>
      <c r="D185" s="100"/>
      <c r="E185" s="104"/>
      <c r="F185" s="104"/>
      <c r="G185" s="104"/>
      <c r="H185" s="104"/>
      <c r="I185" s="99"/>
      <c r="J185" s="100"/>
      <c r="K185" s="100"/>
      <c r="L185" s="100"/>
      <c r="M185" s="100"/>
      <c r="N185" s="100"/>
      <c r="O185" s="100"/>
      <c r="P185" s="100"/>
      <c r="Q185" s="104"/>
      <c r="R185" s="100"/>
      <c r="S185" s="100"/>
      <c r="T185" s="100"/>
      <c r="U185" s="100"/>
      <c r="V185" s="100"/>
      <c r="W185" s="100"/>
      <c r="X185" s="100"/>
      <c r="Y185" s="100"/>
      <c r="Z185" s="100"/>
    </row>
    <row r="186" spans="1:26" x14ac:dyDescent="0.3">
      <c r="A186" s="99"/>
      <c r="B186" s="100"/>
      <c r="C186" s="101"/>
      <c r="D186" s="100"/>
      <c r="E186" s="104"/>
      <c r="F186" s="104"/>
      <c r="G186" s="104"/>
      <c r="H186" s="104"/>
      <c r="I186" s="99"/>
      <c r="J186" s="100"/>
      <c r="K186" s="100"/>
      <c r="L186" s="100"/>
      <c r="M186" s="100"/>
      <c r="N186" s="100"/>
      <c r="O186" s="100"/>
      <c r="P186" s="100"/>
      <c r="Q186" s="104"/>
      <c r="R186" s="100"/>
      <c r="S186" s="100"/>
      <c r="T186" s="100"/>
      <c r="U186" s="100"/>
      <c r="V186" s="100"/>
      <c r="W186" s="100"/>
      <c r="X186" s="100"/>
      <c r="Y186" s="100"/>
      <c r="Z186" s="100"/>
    </row>
    <row r="187" spans="1:26" x14ac:dyDescent="0.3">
      <c r="A187" s="99"/>
      <c r="B187" s="100"/>
      <c r="C187" s="101"/>
      <c r="D187" s="100"/>
      <c r="E187" s="104"/>
      <c r="F187" s="104"/>
      <c r="G187" s="104"/>
      <c r="H187" s="104"/>
      <c r="I187" s="99"/>
      <c r="J187" s="100"/>
      <c r="K187" s="100"/>
      <c r="L187" s="100"/>
      <c r="M187" s="100"/>
      <c r="N187" s="100"/>
      <c r="O187" s="100"/>
      <c r="P187" s="100"/>
      <c r="Q187" s="104"/>
      <c r="R187" s="100"/>
      <c r="S187" s="100"/>
      <c r="T187" s="100"/>
      <c r="U187" s="100"/>
      <c r="V187" s="100"/>
      <c r="W187" s="100"/>
      <c r="X187" s="100"/>
      <c r="Y187" s="100"/>
      <c r="Z187" s="100"/>
    </row>
    <row r="188" spans="1:26" x14ac:dyDescent="0.3">
      <c r="A188" s="99"/>
      <c r="B188" s="100"/>
      <c r="C188" s="101"/>
      <c r="D188" s="100"/>
      <c r="E188" s="104"/>
      <c r="F188" s="104"/>
      <c r="G188" s="104"/>
      <c r="H188" s="104"/>
      <c r="I188" s="99"/>
      <c r="J188" s="100"/>
      <c r="K188" s="100"/>
      <c r="L188" s="100"/>
      <c r="M188" s="100"/>
      <c r="N188" s="100"/>
      <c r="O188" s="100"/>
      <c r="P188" s="100"/>
      <c r="Q188" s="104"/>
      <c r="R188" s="100"/>
      <c r="S188" s="100"/>
      <c r="T188" s="100"/>
      <c r="U188" s="100"/>
      <c r="V188" s="100"/>
      <c r="W188" s="100"/>
      <c r="X188" s="100"/>
      <c r="Y188" s="100"/>
      <c r="Z188" s="100"/>
    </row>
    <row r="189" spans="1:26" x14ac:dyDescent="0.3">
      <c r="A189" s="99"/>
      <c r="B189" s="100"/>
      <c r="C189" s="101"/>
      <c r="D189" s="100"/>
      <c r="E189" s="104"/>
      <c r="F189" s="104"/>
      <c r="G189" s="104"/>
      <c r="H189" s="104"/>
      <c r="I189" s="99"/>
      <c r="J189" s="100"/>
      <c r="K189" s="100"/>
      <c r="L189" s="100"/>
      <c r="M189" s="100"/>
      <c r="N189" s="100"/>
      <c r="O189" s="100"/>
      <c r="P189" s="100"/>
      <c r="Q189" s="104"/>
      <c r="R189" s="100"/>
      <c r="S189" s="100"/>
      <c r="T189" s="100"/>
      <c r="U189" s="100"/>
      <c r="V189" s="100"/>
      <c r="W189" s="100"/>
      <c r="X189" s="100"/>
      <c r="Y189" s="100"/>
      <c r="Z189" s="100"/>
    </row>
    <row r="190" spans="1:26" x14ac:dyDescent="0.3">
      <c r="A190" s="99"/>
      <c r="B190" s="100"/>
      <c r="C190" s="101"/>
      <c r="D190" s="100"/>
      <c r="E190" s="104"/>
      <c r="F190" s="104"/>
      <c r="G190" s="104"/>
      <c r="H190" s="104"/>
      <c r="I190" s="99"/>
      <c r="J190" s="100"/>
      <c r="K190" s="100"/>
      <c r="L190" s="100"/>
      <c r="M190" s="100"/>
      <c r="N190" s="100"/>
      <c r="O190" s="100"/>
      <c r="P190" s="100"/>
      <c r="Q190" s="104"/>
      <c r="R190" s="100"/>
      <c r="S190" s="100"/>
      <c r="T190" s="100"/>
      <c r="U190" s="100"/>
      <c r="V190" s="100"/>
      <c r="W190" s="100"/>
      <c r="X190" s="100"/>
      <c r="Y190" s="100"/>
      <c r="Z190" s="100"/>
    </row>
    <row r="191" spans="1:26" x14ac:dyDescent="0.3">
      <c r="A191" s="99"/>
      <c r="B191" s="100"/>
      <c r="C191" s="101"/>
      <c r="D191" s="100"/>
      <c r="E191" s="104"/>
      <c r="F191" s="104"/>
      <c r="G191" s="104"/>
      <c r="H191" s="104"/>
      <c r="I191" s="99"/>
      <c r="J191" s="100"/>
      <c r="K191" s="100"/>
      <c r="L191" s="100"/>
      <c r="M191" s="100"/>
      <c r="N191" s="100"/>
      <c r="O191" s="100"/>
      <c r="P191" s="100"/>
      <c r="Q191" s="104"/>
      <c r="R191" s="100"/>
      <c r="S191" s="100"/>
      <c r="T191" s="100"/>
      <c r="U191" s="100"/>
      <c r="V191" s="100"/>
      <c r="W191" s="100"/>
      <c r="X191" s="100"/>
      <c r="Y191" s="100"/>
      <c r="Z191" s="100"/>
    </row>
    <row r="192" spans="1:26" x14ac:dyDescent="0.3">
      <c r="A192" s="99"/>
      <c r="B192" s="100"/>
      <c r="C192" s="101"/>
      <c r="D192" s="100"/>
      <c r="E192" s="104"/>
      <c r="F192" s="104"/>
      <c r="G192" s="104"/>
      <c r="H192" s="104"/>
      <c r="I192" s="99"/>
      <c r="J192" s="100"/>
      <c r="K192" s="100"/>
      <c r="L192" s="100"/>
      <c r="M192" s="100"/>
      <c r="N192" s="100"/>
      <c r="O192" s="100"/>
      <c r="P192" s="100"/>
      <c r="Q192" s="104"/>
      <c r="R192" s="100"/>
      <c r="S192" s="100"/>
      <c r="T192" s="100"/>
      <c r="U192" s="100"/>
      <c r="V192" s="100"/>
      <c r="W192" s="100"/>
      <c r="X192" s="100"/>
      <c r="Y192" s="100"/>
      <c r="Z192" s="100"/>
    </row>
    <row r="193" spans="1:26" x14ac:dyDescent="0.3">
      <c r="A193" s="99"/>
      <c r="B193" s="100"/>
      <c r="C193" s="101"/>
      <c r="D193" s="100"/>
      <c r="E193" s="104"/>
      <c r="F193" s="104"/>
      <c r="G193" s="104"/>
      <c r="H193" s="104"/>
      <c r="I193" s="99"/>
      <c r="J193" s="100"/>
      <c r="K193" s="100"/>
      <c r="L193" s="100"/>
      <c r="M193" s="100"/>
      <c r="N193" s="100"/>
      <c r="O193" s="100"/>
      <c r="P193" s="100"/>
      <c r="Q193" s="104"/>
      <c r="R193" s="100"/>
      <c r="S193" s="100"/>
      <c r="T193" s="100"/>
      <c r="U193" s="100"/>
      <c r="V193" s="100"/>
      <c r="W193" s="100"/>
      <c r="X193" s="100"/>
      <c r="Y193" s="100"/>
      <c r="Z193" s="100"/>
    </row>
    <row r="194" spans="1:26" x14ac:dyDescent="0.3">
      <c r="A194" s="99"/>
      <c r="B194" s="100"/>
      <c r="C194" s="101"/>
      <c r="D194" s="100"/>
      <c r="E194" s="104"/>
      <c r="F194" s="104"/>
      <c r="G194" s="104"/>
      <c r="H194" s="104"/>
      <c r="I194" s="99"/>
      <c r="J194" s="100"/>
      <c r="K194" s="100"/>
      <c r="L194" s="100"/>
      <c r="M194" s="100"/>
      <c r="N194" s="100"/>
      <c r="O194" s="100"/>
      <c r="P194" s="100"/>
      <c r="Q194" s="104"/>
      <c r="R194" s="100"/>
      <c r="S194" s="100"/>
      <c r="T194" s="100"/>
      <c r="U194" s="100"/>
      <c r="V194" s="100"/>
      <c r="W194" s="100"/>
      <c r="X194" s="100"/>
      <c r="Y194" s="100"/>
      <c r="Z194" s="100"/>
    </row>
    <row r="195" spans="1:26" x14ac:dyDescent="0.3">
      <c r="A195" s="99"/>
      <c r="B195" s="100"/>
      <c r="C195" s="101"/>
      <c r="D195" s="100"/>
      <c r="E195" s="104"/>
      <c r="F195" s="104"/>
      <c r="G195" s="104"/>
      <c r="H195" s="104"/>
      <c r="I195" s="99"/>
      <c r="J195" s="100"/>
      <c r="K195" s="100"/>
      <c r="L195" s="100"/>
      <c r="M195" s="100"/>
      <c r="N195" s="100"/>
      <c r="O195" s="100"/>
      <c r="P195" s="100"/>
      <c r="Q195" s="104"/>
      <c r="R195" s="100"/>
      <c r="S195" s="100"/>
      <c r="T195" s="100"/>
      <c r="U195" s="100"/>
      <c r="V195" s="100"/>
      <c r="W195" s="100"/>
      <c r="X195" s="100"/>
      <c r="Y195" s="100"/>
      <c r="Z195" s="100"/>
    </row>
    <row r="196" spans="1:26" x14ac:dyDescent="0.3">
      <c r="A196" s="99"/>
      <c r="B196" s="100"/>
      <c r="C196" s="101"/>
      <c r="D196" s="100"/>
      <c r="E196" s="104"/>
      <c r="F196" s="104"/>
      <c r="G196" s="104"/>
      <c r="H196" s="104"/>
      <c r="I196" s="99"/>
      <c r="J196" s="100"/>
      <c r="K196" s="100"/>
      <c r="L196" s="100"/>
      <c r="M196" s="100"/>
      <c r="N196" s="100"/>
      <c r="O196" s="100"/>
      <c r="P196" s="100"/>
      <c r="Q196" s="104"/>
      <c r="R196" s="100"/>
      <c r="S196" s="100"/>
      <c r="T196" s="100"/>
      <c r="U196" s="100"/>
      <c r="V196" s="100"/>
      <c r="W196" s="100"/>
      <c r="X196" s="100"/>
      <c r="Y196" s="100"/>
      <c r="Z196" s="100"/>
    </row>
    <row r="197" spans="1:26" x14ac:dyDescent="0.3">
      <c r="A197" s="99"/>
      <c r="B197" s="100"/>
      <c r="C197" s="101"/>
      <c r="D197" s="100"/>
      <c r="E197" s="104"/>
      <c r="F197" s="104"/>
      <c r="G197" s="104"/>
      <c r="H197" s="104"/>
      <c r="I197" s="99"/>
      <c r="J197" s="100"/>
      <c r="K197" s="100"/>
      <c r="L197" s="100"/>
      <c r="M197" s="100"/>
      <c r="N197" s="100"/>
      <c r="O197" s="100"/>
      <c r="P197" s="100"/>
      <c r="Q197" s="104"/>
      <c r="R197" s="100"/>
      <c r="S197" s="100"/>
      <c r="T197" s="100"/>
      <c r="U197" s="100"/>
      <c r="V197" s="100"/>
      <c r="W197" s="100"/>
      <c r="X197" s="100"/>
      <c r="Y197" s="100"/>
      <c r="Z197" s="100"/>
    </row>
    <row r="198" spans="1:26" x14ac:dyDescent="0.3">
      <c r="A198" s="99"/>
      <c r="B198" s="100"/>
      <c r="C198" s="101"/>
      <c r="D198" s="100"/>
      <c r="E198" s="104"/>
      <c r="F198" s="104"/>
      <c r="G198" s="104"/>
      <c r="H198" s="104"/>
      <c r="I198" s="99"/>
      <c r="J198" s="100"/>
      <c r="K198" s="100"/>
      <c r="L198" s="100"/>
      <c r="M198" s="100"/>
      <c r="N198" s="100"/>
      <c r="O198" s="100"/>
      <c r="P198" s="100"/>
      <c r="Q198" s="104"/>
      <c r="R198" s="100"/>
      <c r="S198" s="100"/>
      <c r="T198" s="100"/>
      <c r="U198" s="100"/>
      <c r="V198" s="100"/>
      <c r="W198" s="100"/>
      <c r="X198" s="100"/>
      <c r="Y198" s="100"/>
      <c r="Z198" s="100"/>
    </row>
    <row r="199" spans="1:26" x14ac:dyDescent="0.3">
      <c r="A199" s="99"/>
      <c r="B199" s="100"/>
      <c r="C199" s="101"/>
      <c r="D199" s="100"/>
      <c r="E199" s="104"/>
      <c r="F199" s="104"/>
      <c r="G199" s="104"/>
      <c r="H199" s="104"/>
      <c r="I199" s="99"/>
      <c r="J199" s="100"/>
      <c r="K199" s="100"/>
      <c r="L199" s="100"/>
      <c r="M199" s="100"/>
      <c r="N199" s="100"/>
      <c r="O199" s="100"/>
      <c r="P199" s="100"/>
      <c r="Q199" s="104"/>
      <c r="R199" s="100"/>
      <c r="S199" s="100"/>
      <c r="T199" s="100"/>
      <c r="U199" s="100"/>
      <c r="V199" s="100"/>
      <c r="W199" s="100"/>
      <c r="X199" s="100"/>
      <c r="Y199" s="100"/>
      <c r="Z199" s="100"/>
    </row>
    <row r="200" spans="1:26" x14ac:dyDescent="0.3">
      <c r="A200" s="99"/>
      <c r="B200" s="100"/>
      <c r="C200" s="101"/>
      <c r="D200" s="100"/>
      <c r="E200" s="104"/>
      <c r="F200" s="104"/>
      <c r="G200" s="104"/>
      <c r="H200" s="104"/>
      <c r="I200" s="99"/>
      <c r="J200" s="100"/>
      <c r="K200" s="100"/>
      <c r="L200" s="100"/>
      <c r="M200" s="100"/>
      <c r="N200" s="100"/>
      <c r="O200" s="100"/>
      <c r="P200" s="100"/>
      <c r="Q200" s="104"/>
      <c r="R200" s="100"/>
      <c r="S200" s="100"/>
      <c r="T200" s="100"/>
      <c r="U200" s="100"/>
      <c r="V200" s="100"/>
      <c r="W200" s="100"/>
      <c r="X200" s="100"/>
      <c r="Y200" s="100"/>
      <c r="Z200" s="100"/>
    </row>
    <row r="201" spans="1:26" x14ac:dyDescent="0.3">
      <c r="A201" s="99"/>
      <c r="B201" s="100"/>
      <c r="C201" s="101"/>
      <c r="D201" s="100"/>
      <c r="E201" s="104"/>
      <c r="F201" s="104"/>
      <c r="G201" s="104"/>
      <c r="H201" s="104"/>
      <c r="I201" s="99"/>
      <c r="J201" s="100"/>
      <c r="K201" s="100"/>
      <c r="L201" s="100"/>
      <c r="M201" s="100"/>
      <c r="N201" s="100"/>
      <c r="O201" s="100"/>
      <c r="P201" s="100"/>
      <c r="Q201" s="104"/>
      <c r="R201" s="100"/>
      <c r="S201" s="100"/>
      <c r="T201" s="100"/>
      <c r="U201" s="100"/>
      <c r="V201" s="100"/>
      <c r="W201" s="100"/>
      <c r="X201" s="100"/>
      <c r="Y201" s="100"/>
      <c r="Z201" s="100"/>
    </row>
    <row r="202" spans="1:26" x14ac:dyDescent="0.3">
      <c r="A202" s="99"/>
      <c r="B202" s="100"/>
      <c r="C202" s="101"/>
      <c r="D202" s="100"/>
      <c r="E202" s="104"/>
      <c r="F202" s="104"/>
      <c r="G202" s="104"/>
      <c r="H202" s="104"/>
      <c r="I202" s="99"/>
      <c r="J202" s="100"/>
      <c r="K202" s="100"/>
      <c r="L202" s="100"/>
      <c r="M202" s="100"/>
      <c r="N202" s="100"/>
      <c r="O202" s="100"/>
      <c r="P202" s="100"/>
      <c r="Q202" s="104"/>
      <c r="R202" s="100"/>
      <c r="S202" s="100"/>
      <c r="T202" s="100"/>
      <c r="U202" s="100"/>
      <c r="V202" s="100"/>
      <c r="W202" s="100"/>
      <c r="X202" s="100"/>
      <c r="Y202" s="100"/>
      <c r="Z202" s="100"/>
    </row>
    <row r="203" spans="1:26" x14ac:dyDescent="0.3">
      <c r="A203" s="99"/>
      <c r="B203" s="100"/>
      <c r="C203" s="101"/>
      <c r="D203" s="100"/>
      <c r="E203" s="104"/>
      <c r="F203" s="104"/>
      <c r="G203" s="104"/>
      <c r="H203" s="104"/>
      <c r="I203" s="99"/>
      <c r="J203" s="100"/>
      <c r="K203" s="100"/>
      <c r="L203" s="100"/>
      <c r="M203" s="100"/>
      <c r="N203" s="100"/>
      <c r="O203" s="100"/>
      <c r="P203" s="100"/>
      <c r="Q203" s="104"/>
      <c r="R203" s="100"/>
      <c r="S203" s="100"/>
      <c r="T203" s="100"/>
      <c r="U203" s="100"/>
      <c r="V203" s="100"/>
      <c r="W203" s="100"/>
      <c r="X203" s="100"/>
      <c r="Y203" s="100"/>
      <c r="Z203" s="100"/>
    </row>
    <row r="204" spans="1:26" x14ac:dyDescent="0.3">
      <c r="A204" s="99"/>
      <c r="B204" s="100"/>
      <c r="C204" s="101"/>
      <c r="D204" s="100"/>
      <c r="E204" s="104"/>
      <c r="F204" s="104"/>
      <c r="G204" s="104"/>
      <c r="H204" s="104"/>
      <c r="I204" s="99"/>
      <c r="J204" s="100"/>
      <c r="K204" s="100"/>
      <c r="L204" s="100"/>
      <c r="M204" s="100"/>
      <c r="N204" s="100"/>
      <c r="O204" s="100"/>
      <c r="P204" s="100"/>
      <c r="Q204" s="104"/>
      <c r="R204" s="100"/>
      <c r="S204" s="100"/>
      <c r="T204" s="100"/>
      <c r="U204" s="100"/>
      <c r="V204" s="100"/>
      <c r="W204" s="100"/>
      <c r="X204" s="100"/>
      <c r="Y204" s="100"/>
      <c r="Z204" s="100"/>
    </row>
    <row r="205" spans="1:26" x14ac:dyDescent="0.3">
      <c r="A205" s="99"/>
      <c r="B205" s="100"/>
      <c r="C205" s="101"/>
      <c r="D205" s="100"/>
      <c r="E205" s="104"/>
      <c r="F205" s="104"/>
      <c r="G205" s="104"/>
      <c r="H205" s="104"/>
      <c r="I205" s="99"/>
      <c r="J205" s="100"/>
      <c r="K205" s="100"/>
      <c r="L205" s="100"/>
      <c r="M205" s="100"/>
      <c r="N205" s="100"/>
      <c r="O205" s="100"/>
      <c r="P205" s="100"/>
      <c r="Q205" s="104"/>
      <c r="R205" s="100"/>
      <c r="S205" s="100"/>
      <c r="T205" s="100"/>
      <c r="U205" s="100"/>
      <c r="V205" s="100"/>
      <c r="W205" s="100"/>
      <c r="X205" s="100"/>
      <c r="Y205" s="100"/>
      <c r="Z205" s="100"/>
    </row>
    <row r="206" spans="1:26" x14ac:dyDescent="0.3">
      <c r="A206" s="99"/>
      <c r="B206" s="100"/>
      <c r="C206" s="101"/>
      <c r="D206" s="100"/>
      <c r="E206" s="104"/>
      <c r="F206" s="104"/>
      <c r="G206" s="104"/>
      <c r="H206" s="104"/>
      <c r="I206" s="99"/>
      <c r="J206" s="100"/>
      <c r="K206" s="100"/>
      <c r="L206" s="100"/>
      <c r="M206" s="100"/>
      <c r="N206" s="100"/>
      <c r="O206" s="100"/>
      <c r="P206" s="100"/>
      <c r="Q206" s="104"/>
      <c r="R206" s="100"/>
      <c r="S206" s="100"/>
      <c r="T206" s="100"/>
      <c r="U206" s="100"/>
      <c r="V206" s="100"/>
      <c r="W206" s="100"/>
      <c r="X206" s="100"/>
      <c r="Y206" s="100"/>
      <c r="Z206" s="100"/>
    </row>
    <row r="207" spans="1:26" x14ac:dyDescent="0.3">
      <c r="A207" s="99"/>
      <c r="B207" s="100"/>
      <c r="C207" s="101"/>
      <c r="D207" s="100"/>
      <c r="E207" s="104"/>
      <c r="F207" s="104"/>
      <c r="G207" s="104"/>
      <c r="H207" s="104"/>
      <c r="I207" s="99"/>
      <c r="J207" s="100"/>
      <c r="K207" s="100"/>
      <c r="L207" s="100"/>
      <c r="M207" s="100"/>
      <c r="N207" s="100"/>
      <c r="O207" s="100"/>
      <c r="P207" s="100"/>
      <c r="Q207" s="104"/>
      <c r="R207" s="100"/>
      <c r="S207" s="100"/>
      <c r="T207" s="100"/>
      <c r="U207" s="100"/>
      <c r="V207" s="100"/>
      <c r="W207" s="100"/>
      <c r="X207" s="100"/>
      <c r="Y207" s="100"/>
      <c r="Z207" s="100"/>
    </row>
    <row r="208" spans="1:26" x14ac:dyDescent="0.3">
      <c r="A208" s="99"/>
      <c r="B208" s="100"/>
      <c r="C208" s="101"/>
      <c r="D208" s="100"/>
      <c r="E208" s="104"/>
      <c r="F208" s="104"/>
      <c r="G208" s="104"/>
      <c r="H208" s="104"/>
      <c r="I208" s="99"/>
      <c r="J208" s="100"/>
      <c r="K208" s="100"/>
      <c r="L208" s="100"/>
      <c r="M208" s="100"/>
      <c r="N208" s="100"/>
      <c r="O208" s="100"/>
      <c r="P208" s="100"/>
      <c r="Q208" s="104"/>
      <c r="R208" s="100"/>
      <c r="S208" s="100"/>
      <c r="T208" s="100"/>
      <c r="U208" s="100"/>
      <c r="V208" s="100"/>
      <c r="W208" s="100"/>
      <c r="X208" s="100"/>
      <c r="Y208" s="100"/>
      <c r="Z208" s="100"/>
    </row>
    <row r="209" spans="1:26" x14ac:dyDescent="0.3">
      <c r="A209" s="99"/>
      <c r="B209" s="100"/>
      <c r="C209" s="101"/>
      <c r="D209" s="100"/>
      <c r="E209" s="104"/>
      <c r="F209" s="104"/>
      <c r="G209" s="104"/>
      <c r="H209" s="104"/>
      <c r="I209" s="99"/>
      <c r="J209" s="100"/>
      <c r="K209" s="100"/>
      <c r="L209" s="100"/>
      <c r="M209" s="100"/>
      <c r="N209" s="100"/>
      <c r="O209" s="100"/>
      <c r="P209" s="100"/>
      <c r="Q209" s="104"/>
      <c r="R209" s="100"/>
      <c r="S209" s="100"/>
      <c r="T209" s="100"/>
      <c r="U209" s="100"/>
      <c r="V209" s="100"/>
      <c r="W209" s="100"/>
      <c r="X209" s="100"/>
      <c r="Y209" s="100"/>
      <c r="Z209" s="100"/>
    </row>
    <row r="210" spans="1:26" x14ac:dyDescent="0.3">
      <c r="A210" s="99"/>
      <c r="B210" s="100"/>
      <c r="C210" s="101"/>
      <c r="D210" s="100"/>
      <c r="E210" s="104"/>
      <c r="F210" s="104"/>
      <c r="G210" s="104"/>
      <c r="H210" s="104"/>
      <c r="I210" s="99"/>
      <c r="J210" s="100"/>
      <c r="K210" s="100"/>
      <c r="L210" s="100"/>
      <c r="M210" s="100"/>
      <c r="N210" s="100"/>
      <c r="O210" s="100"/>
      <c r="P210" s="100"/>
      <c r="Q210" s="104"/>
      <c r="R210" s="100"/>
      <c r="S210" s="100"/>
      <c r="T210" s="100"/>
      <c r="U210" s="100"/>
      <c r="V210" s="100"/>
      <c r="W210" s="100"/>
      <c r="X210" s="100"/>
      <c r="Y210" s="100"/>
      <c r="Z210" s="100"/>
    </row>
    <row r="211" spans="1:26" x14ac:dyDescent="0.3">
      <c r="A211" s="99"/>
      <c r="B211" s="100"/>
      <c r="C211" s="101"/>
      <c r="D211" s="100"/>
      <c r="E211" s="104"/>
      <c r="F211" s="104"/>
      <c r="G211" s="104"/>
      <c r="H211" s="104"/>
      <c r="I211" s="99"/>
      <c r="J211" s="100"/>
      <c r="K211" s="100"/>
      <c r="L211" s="100"/>
      <c r="M211" s="100"/>
      <c r="N211" s="100"/>
      <c r="O211" s="100"/>
      <c r="P211" s="100"/>
      <c r="Q211" s="104"/>
      <c r="R211" s="100"/>
      <c r="S211" s="100"/>
      <c r="T211" s="100"/>
      <c r="U211" s="100"/>
      <c r="V211" s="100"/>
      <c r="W211" s="100"/>
      <c r="X211" s="100"/>
      <c r="Y211" s="100"/>
      <c r="Z211" s="100"/>
    </row>
    <row r="212" spans="1:26" x14ac:dyDescent="0.3">
      <c r="A212" s="99"/>
      <c r="B212" s="100"/>
      <c r="C212" s="101"/>
      <c r="D212" s="100"/>
      <c r="E212" s="104"/>
      <c r="F212" s="104"/>
      <c r="G212" s="104"/>
      <c r="H212" s="104"/>
      <c r="I212" s="99"/>
      <c r="J212" s="100"/>
      <c r="K212" s="100"/>
      <c r="L212" s="100"/>
      <c r="M212" s="100"/>
      <c r="N212" s="100"/>
      <c r="O212" s="100"/>
      <c r="P212" s="100"/>
      <c r="Q212" s="104"/>
      <c r="R212" s="100"/>
      <c r="S212" s="100"/>
      <c r="T212" s="100"/>
      <c r="U212" s="100"/>
      <c r="V212" s="100"/>
      <c r="W212" s="100"/>
      <c r="X212" s="100"/>
      <c r="Y212" s="100"/>
      <c r="Z212" s="100"/>
    </row>
    <row r="213" spans="1:26" x14ac:dyDescent="0.3">
      <c r="A213" s="99"/>
      <c r="B213" s="100"/>
      <c r="C213" s="101"/>
      <c r="D213" s="100"/>
      <c r="E213" s="104"/>
      <c r="F213" s="104"/>
      <c r="G213" s="104"/>
      <c r="H213" s="104"/>
      <c r="I213" s="99"/>
      <c r="J213" s="100"/>
      <c r="K213" s="100"/>
      <c r="L213" s="100"/>
      <c r="M213" s="100"/>
      <c r="N213" s="100"/>
      <c r="O213" s="100"/>
      <c r="P213" s="100"/>
      <c r="Q213" s="104"/>
      <c r="R213" s="100"/>
      <c r="S213" s="100"/>
      <c r="T213" s="100"/>
      <c r="U213" s="100"/>
      <c r="V213" s="100"/>
      <c r="W213" s="100"/>
      <c r="X213" s="100"/>
      <c r="Y213" s="100"/>
      <c r="Z213" s="100"/>
    </row>
    <row r="214" spans="1:26" x14ac:dyDescent="0.3">
      <c r="A214" s="99"/>
      <c r="B214" s="100"/>
      <c r="C214" s="101"/>
      <c r="D214" s="100"/>
      <c r="E214" s="104"/>
      <c r="F214" s="104"/>
      <c r="G214" s="104"/>
      <c r="H214" s="104"/>
      <c r="I214" s="99"/>
      <c r="J214" s="100"/>
      <c r="K214" s="100"/>
      <c r="L214" s="100"/>
      <c r="M214" s="100"/>
      <c r="N214" s="100"/>
      <c r="O214" s="100"/>
      <c r="P214" s="100"/>
      <c r="Q214" s="104"/>
      <c r="R214" s="100"/>
      <c r="S214" s="100"/>
      <c r="T214" s="100"/>
      <c r="U214" s="100"/>
      <c r="V214" s="100"/>
      <c r="W214" s="100"/>
      <c r="X214" s="100"/>
      <c r="Y214" s="100"/>
      <c r="Z214" s="100"/>
    </row>
    <row r="215" spans="1:26" x14ac:dyDescent="0.3">
      <c r="A215" s="99"/>
      <c r="B215" s="100"/>
      <c r="C215" s="101"/>
      <c r="D215" s="100"/>
      <c r="E215" s="104"/>
      <c r="F215" s="104"/>
      <c r="G215" s="104"/>
      <c r="H215" s="104"/>
      <c r="I215" s="99"/>
      <c r="J215" s="100"/>
      <c r="K215" s="100"/>
      <c r="L215" s="100"/>
      <c r="M215" s="100"/>
      <c r="N215" s="100"/>
      <c r="O215" s="100"/>
      <c r="P215" s="100"/>
      <c r="Q215" s="104"/>
      <c r="R215" s="100"/>
      <c r="S215" s="100"/>
      <c r="T215" s="100"/>
      <c r="U215" s="100"/>
      <c r="V215" s="100"/>
      <c r="W215" s="100"/>
      <c r="X215" s="100"/>
      <c r="Y215" s="100"/>
      <c r="Z215" s="100"/>
    </row>
    <row r="216" spans="1:26" x14ac:dyDescent="0.3">
      <c r="A216" s="99"/>
      <c r="B216" s="100"/>
      <c r="C216" s="101"/>
      <c r="D216" s="100"/>
      <c r="E216" s="104"/>
      <c r="F216" s="104"/>
      <c r="G216" s="104"/>
      <c r="H216" s="104"/>
      <c r="I216" s="99"/>
      <c r="J216" s="100"/>
      <c r="K216" s="100"/>
      <c r="L216" s="100"/>
      <c r="M216" s="100"/>
      <c r="N216" s="100"/>
      <c r="O216" s="100"/>
      <c r="P216" s="100"/>
      <c r="Q216" s="104"/>
      <c r="R216" s="100"/>
      <c r="S216" s="100"/>
      <c r="T216" s="100"/>
      <c r="U216" s="100"/>
      <c r="V216" s="100"/>
      <c r="W216" s="100"/>
      <c r="X216" s="100"/>
      <c r="Y216" s="100"/>
      <c r="Z216" s="100"/>
    </row>
    <row r="217" spans="1:26" x14ac:dyDescent="0.3">
      <c r="A217" s="99"/>
      <c r="B217" s="100"/>
      <c r="C217" s="101"/>
      <c r="D217" s="100"/>
      <c r="E217" s="104"/>
      <c r="F217" s="104"/>
      <c r="G217" s="104"/>
      <c r="H217" s="104"/>
      <c r="I217" s="99"/>
      <c r="J217" s="100"/>
      <c r="K217" s="100"/>
      <c r="L217" s="100"/>
      <c r="M217" s="100"/>
      <c r="N217" s="100"/>
      <c r="O217" s="100"/>
      <c r="P217" s="100"/>
      <c r="Q217" s="104"/>
      <c r="R217" s="100"/>
      <c r="S217" s="100"/>
      <c r="T217" s="100"/>
      <c r="U217" s="100"/>
      <c r="V217" s="100"/>
      <c r="W217" s="100"/>
      <c r="X217" s="100"/>
      <c r="Y217" s="100"/>
      <c r="Z217" s="100"/>
    </row>
    <row r="218" spans="1:26" x14ac:dyDescent="0.3">
      <c r="A218" s="99"/>
      <c r="B218" s="100"/>
      <c r="C218" s="101"/>
      <c r="D218" s="100"/>
      <c r="E218" s="104"/>
      <c r="F218" s="104"/>
      <c r="G218" s="104"/>
      <c r="H218" s="104"/>
      <c r="I218" s="99"/>
      <c r="J218" s="100"/>
      <c r="K218" s="100"/>
      <c r="L218" s="100"/>
      <c r="M218" s="100"/>
      <c r="N218" s="100"/>
      <c r="O218" s="100"/>
      <c r="P218" s="100"/>
      <c r="Q218" s="104"/>
      <c r="R218" s="100"/>
      <c r="S218" s="100"/>
      <c r="T218" s="100"/>
      <c r="U218" s="100"/>
      <c r="V218" s="100"/>
      <c r="W218" s="100"/>
      <c r="X218" s="100"/>
      <c r="Y218" s="100"/>
      <c r="Z218" s="100"/>
    </row>
    <row r="219" spans="1:26" x14ac:dyDescent="0.3">
      <c r="A219" s="99"/>
      <c r="B219" s="100"/>
      <c r="C219" s="101"/>
      <c r="D219" s="100"/>
      <c r="E219" s="104"/>
      <c r="F219" s="104"/>
      <c r="G219" s="104"/>
      <c r="H219" s="104"/>
      <c r="I219" s="99"/>
      <c r="J219" s="100"/>
      <c r="K219" s="100"/>
      <c r="L219" s="100"/>
      <c r="M219" s="100"/>
      <c r="N219" s="100"/>
      <c r="O219" s="100"/>
      <c r="P219" s="100"/>
      <c r="Q219" s="104"/>
      <c r="R219" s="100"/>
      <c r="S219" s="100"/>
      <c r="T219" s="100"/>
      <c r="U219" s="100"/>
      <c r="V219" s="100"/>
      <c r="W219" s="100"/>
      <c r="X219" s="100"/>
      <c r="Y219" s="100"/>
      <c r="Z219" s="100"/>
    </row>
    <row r="220" spans="1:26" x14ac:dyDescent="0.3">
      <c r="A220" s="99"/>
      <c r="B220" s="100"/>
      <c r="C220" s="101"/>
      <c r="D220" s="100"/>
      <c r="E220" s="104"/>
      <c r="F220" s="104"/>
      <c r="G220" s="104"/>
      <c r="H220" s="104"/>
      <c r="I220" s="99"/>
      <c r="J220" s="100"/>
      <c r="K220" s="100"/>
      <c r="L220" s="100"/>
      <c r="M220" s="100"/>
      <c r="N220" s="100"/>
      <c r="O220" s="100"/>
      <c r="P220" s="100"/>
      <c r="Q220" s="104"/>
      <c r="R220" s="100"/>
      <c r="S220" s="100"/>
      <c r="T220" s="100"/>
      <c r="U220" s="100"/>
      <c r="V220" s="100"/>
      <c r="W220" s="100"/>
      <c r="X220" s="100"/>
      <c r="Y220" s="100"/>
      <c r="Z220" s="100"/>
    </row>
    <row r="221" spans="1:26" x14ac:dyDescent="0.3">
      <c r="A221" s="99"/>
      <c r="B221" s="100"/>
      <c r="C221" s="101"/>
      <c r="D221" s="100"/>
      <c r="E221" s="104"/>
      <c r="F221" s="104"/>
      <c r="G221" s="104"/>
      <c r="H221" s="104"/>
      <c r="I221" s="99"/>
      <c r="J221" s="100"/>
      <c r="K221" s="100"/>
      <c r="L221" s="100"/>
      <c r="M221" s="100"/>
      <c r="N221" s="100"/>
      <c r="O221" s="100"/>
      <c r="P221" s="100"/>
      <c r="Q221" s="104"/>
      <c r="R221" s="100"/>
      <c r="S221" s="100"/>
      <c r="T221" s="100"/>
      <c r="U221" s="100"/>
      <c r="V221" s="100"/>
      <c r="W221" s="100"/>
      <c r="X221" s="100"/>
      <c r="Y221" s="100"/>
      <c r="Z221" s="100"/>
    </row>
    <row r="222" spans="1:26" x14ac:dyDescent="0.3">
      <c r="A222" s="99"/>
      <c r="B222" s="100"/>
      <c r="C222" s="101"/>
      <c r="D222" s="100"/>
      <c r="E222" s="104"/>
      <c r="F222" s="104"/>
      <c r="G222" s="104"/>
      <c r="H222" s="104"/>
      <c r="I222" s="99"/>
      <c r="J222" s="100"/>
      <c r="K222" s="100"/>
      <c r="L222" s="100"/>
      <c r="M222" s="100"/>
      <c r="N222" s="100"/>
      <c r="O222" s="100"/>
      <c r="P222" s="100"/>
      <c r="Q222" s="104"/>
      <c r="R222" s="100"/>
      <c r="S222" s="100"/>
      <c r="T222" s="100"/>
      <c r="U222" s="100"/>
      <c r="V222" s="100"/>
      <c r="W222" s="100"/>
      <c r="X222" s="100"/>
      <c r="Y222" s="100"/>
      <c r="Z222" s="100"/>
    </row>
    <row r="223" spans="1:26" x14ac:dyDescent="0.3">
      <c r="A223" s="99"/>
      <c r="B223" s="100"/>
      <c r="C223" s="101"/>
      <c r="D223" s="100"/>
      <c r="E223" s="104"/>
      <c r="F223" s="104"/>
      <c r="G223" s="104"/>
      <c r="H223" s="104"/>
      <c r="I223" s="99"/>
      <c r="J223" s="100"/>
      <c r="K223" s="100"/>
      <c r="L223" s="100"/>
      <c r="M223" s="100"/>
      <c r="N223" s="100"/>
      <c r="O223" s="100"/>
      <c r="P223" s="100"/>
      <c r="Q223" s="104"/>
      <c r="R223" s="100"/>
      <c r="S223" s="100"/>
      <c r="T223" s="100"/>
      <c r="U223" s="100"/>
      <c r="V223" s="100"/>
      <c r="W223" s="100"/>
      <c r="X223" s="100"/>
      <c r="Y223" s="100"/>
      <c r="Z223" s="100"/>
    </row>
    <row r="224" spans="1:26" x14ac:dyDescent="0.3">
      <c r="A224" s="99"/>
      <c r="B224" s="100"/>
      <c r="C224" s="101"/>
      <c r="D224" s="100"/>
      <c r="E224" s="104"/>
      <c r="F224" s="104"/>
      <c r="G224" s="104"/>
      <c r="H224" s="104"/>
      <c r="I224" s="99"/>
      <c r="J224" s="100"/>
      <c r="K224" s="100"/>
      <c r="L224" s="100"/>
      <c r="M224" s="100"/>
      <c r="N224" s="100"/>
      <c r="O224" s="100"/>
      <c r="P224" s="100"/>
      <c r="Q224" s="104"/>
      <c r="R224" s="100"/>
      <c r="S224" s="100"/>
      <c r="T224" s="100"/>
      <c r="U224" s="100"/>
      <c r="V224" s="100"/>
      <c r="W224" s="100"/>
      <c r="X224" s="100"/>
      <c r="Y224" s="100"/>
      <c r="Z224" s="100"/>
    </row>
    <row r="225" spans="1:26" x14ac:dyDescent="0.3">
      <c r="A225" s="99"/>
      <c r="B225" s="100"/>
      <c r="C225" s="101"/>
      <c r="D225" s="100"/>
      <c r="E225" s="104"/>
      <c r="F225" s="104"/>
      <c r="G225" s="104"/>
      <c r="H225" s="104"/>
      <c r="I225" s="99"/>
      <c r="J225" s="100"/>
      <c r="K225" s="100"/>
      <c r="L225" s="100"/>
      <c r="M225" s="100"/>
      <c r="N225" s="100"/>
      <c r="O225" s="100"/>
      <c r="P225" s="100"/>
      <c r="Q225" s="104"/>
      <c r="R225" s="100"/>
      <c r="S225" s="100"/>
      <c r="T225" s="100"/>
      <c r="U225" s="100"/>
      <c r="V225" s="100"/>
      <c r="W225" s="100"/>
      <c r="X225" s="100"/>
      <c r="Y225" s="100"/>
      <c r="Z225" s="100"/>
    </row>
    <row r="226" spans="1:26" x14ac:dyDescent="0.3">
      <c r="A226" s="99"/>
      <c r="B226" s="100"/>
      <c r="C226" s="101"/>
      <c r="D226" s="100"/>
      <c r="E226" s="104"/>
      <c r="F226" s="104"/>
      <c r="G226" s="104"/>
      <c r="H226" s="104"/>
      <c r="I226" s="99"/>
      <c r="J226" s="100"/>
      <c r="K226" s="100"/>
      <c r="L226" s="100"/>
      <c r="M226" s="100"/>
      <c r="N226" s="100"/>
      <c r="O226" s="100"/>
      <c r="P226" s="100"/>
      <c r="Q226" s="104"/>
      <c r="R226" s="100"/>
      <c r="S226" s="100"/>
      <c r="T226" s="100"/>
      <c r="U226" s="100"/>
      <c r="V226" s="100"/>
      <c r="W226" s="100"/>
      <c r="X226" s="100"/>
      <c r="Y226" s="100"/>
      <c r="Z226" s="100"/>
    </row>
    <row r="227" spans="1:26" x14ac:dyDescent="0.3">
      <c r="A227" s="99"/>
      <c r="B227" s="100"/>
      <c r="C227" s="101"/>
      <c r="D227" s="100"/>
      <c r="E227" s="104"/>
      <c r="F227" s="104"/>
      <c r="G227" s="104"/>
      <c r="H227" s="104"/>
      <c r="I227" s="99"/>
      <c r="J227" s="100"/>
      <c r="K227" s="100"/>
      <c r="L227" s="100"/>
      <c r="M227" s="100"/>
      <c r="N227" s="100"/>
      <c r="O227" s="100"/>
      <c r="P227" s="100"/>
      <c r="Q227" s="104"/>
      <c r="R227" s="100"/>
      <c r="S227" s="100"/>
      <c r="T227" s="100"/>
      <c r="U227" s="100"/>
      <c r="V227" s="100"/>
      <c r="W227" s="100"/>
      <c r="X227" s="100"/>
      <c r="Y227" s="100"/>
      <c r="Z227" s="100"/>
    </row>
    <row r="228" spans="1:26" x14ac:dyDescent="0.3">
      <c r="A228" s="99"/>
      <c r="B228" s="100"/>
      <c r="C228" s="101"/>
      <c r="D228" s="100"/>
      <c r="E228" s="104"/>
      <c r="F228" s="104"/>
      <c r="G228" s="104"/>
      <c r="H228" s="104"/>
      <c r="I228" s="99"/>
      <c r="J228" s="100"/>
      <c r="K228" s="100"/>
      <c r="L228" s="100"/>
      <c r="M228" s="100"/>
      <c r="N228" s="100"/>
      <c r="O228" s="100"/>
      <c r="P228" s="100"/>
      <c r="Q228" s="104"/>
      <c r="R228" s="100"/>
      <c r="S228" s="100"/>
      <c r="T228" s="100"/>
      <c r="U228" s="100"/>
      <c r="V228" s="100"/>
      <c r="W228" s="100"/>
      <c r="X228" s="100"/>
      <c r="Y228" s="100"/>
      <c r="Z228" s="100"/>
    </row>
    <row r="229" spans="1:26" x14ac:dyDescent="0.3">
      <c r="A229" s="99"/>
      <c r="B229" s="100"/>
      <c r="C229" s="101"/>
      <c r="D229" s="100"/>
      <c r="E229" s="104"/>
      <c r="F229" s="104"/>
      <c r="G229" s="104"/>
      <c r="H229" s="104"/>
      <c r="I229" s="99"/>
      <c r="J229" s="100"/>
      <c r="K229" s="100"/>
      <c r="L229" s="100"/>
      <c r="M229" s="100"/>
      <c r="N229" s="100"/>
      <c r="O229" s="100"/>
      <c r="P229" s="100"/>
      <c r="Q229" s="104"/>
      <c r="R229" s="100"/>
      <c r="S229" s="100"/>
      <c r="T229" s="100"/>
      <c r="U229" s="100"/>
      <c r="V229" s="100"/>
      <c r="W229" s="100"/>
      <c r="X229" s="100"/>
      <c r="Y229" s="100"/>
      <c r="Z229" s="100"/>
    </row>
    <row r="230" spans="1:26" x14ac:dyDescent="0.3">
      <c r="A230" s="99"/>
      <c r="B230" s="100"/>
      <c r="C230" s="101"/>
      <c r="D230" s="100"/>
      <c r="E230" s="104"/>
      <c r="F230" s="104"/>
      <c r="G230" s="104"/>
      <c r="H230" s="104"/>
      <c r="I230" s="99"/>
      <c r="J230" s="100"/>
      <c r="K230" s="100"/>
      <c r="L230" s="100"/>
      <c r="M230" s="100"/>
      <c r="N230" s="100"/>
      <c r="O230" s="100"/>
      <c r="P230" s="100"/>
      <c r="Q230" s="104"/>
      <c r="R230" s="100"/>
      <c r="S230" s="100"/>
      <c r="T230" s="100"/>
      <c r="U230" s="100"/>
      <c r="V230" s="100"/>
      <c r="W230" s="100"/>
      <c r="X230" s="100"/>
      <c r="Y230" s="100"/>
      <c r="Z230" s="100"/>
    </row>
    <row r="231" spans="1:26" x14ac:dyDescent="0.3">
      <c r="A231" s="99"/>
      <c r="B231" s="100"/>
      <c r="C231" s="101"/>
      <c r="D231" s="100"/>
      <c r="E231" s="104"/>
      <c r="F231" s="104"/>
      <c r="G231" s="104"/>
      <c r="H231" s="104"/>
      <c r="I231" s="99"/>
      <c r="J231" s="100"/>
      <c r="K231" s="100"/>
      <c r="L231" s="100"/>
      <c r="M231" s="100"/>
      <c r="N231" s="100"/>
      <c r="O231" s="100"/>
      <c r="P231" s="100"/>
      <c r="Q231" s="104"/>
      <c r="R231" s="100"/>
      <c r="S231" s="100"/>
      <c r="T231" s="100"/>
      <c r="U231" s="100"/>
      <c r="V231" s="100"/>
      <c r="W231" s="100"/>
      <c r="X231" s="100"/>
      <c r="Y231" s="100"/>
      <c r="Z231" s="100"/>
    </row>
    <row r="232" spans="1:26" x14ac:dyDescent="0.3">
      <c r="A232" s="99"/>
      <c r="B232" s="100"/>
      <c r="C232" s="101"/>
      <c r="D232" s="100"/>
      <c r="E232" s="104"/>
      <c r="F232" s="104"/>
      <c r="G232" s="104"/>
      <c r="H232" s="104"/>
      <c r="I232" s="99"/>
      <c r="J232" s="100"/>
      <c r="K232" s="100"/>
      <c r="L232" s="100"/>
      <c r="M232" s="100"/>
      <c r="N232" s="100"/>
      <c r="O232" s="100"/>
      <c r="P232" s="100"/>
      <c r="Q232" s="104"/>
      <c r="R232" s="100"/>
      <c r="S232" s="100"/>
      <c r="T232" s="100"/>
      <c r="U232" s="100"/>
      <c r="V232" s="100"/>
      <c r="W232" s="100"/>
      <c r="X232" s="100"/>
      <c r="Y232" s="100"/>
      <c r="Z232" s="100"/>
    </row>
    <row r="233" spans="1:26" x14ac:dyDescent="0.3">
      <c r="A233" s="99"/>
      <c r="B233" s="100"/>
      <c r="C233" s="101"/>
      <c r="D233" s="100"/>
      <c r="E233" s="104"/>
      <c r="F233" s="104"/>
      <c r="G233" s="104"/>
      <c r="H233" s="104"/>
      <c r="I233" s="99"/>
      <c r="J233" s="100"/>
      <c r="K233" s="100"/>
      <c r="L233" s="100"/>
      <c r="M233" s="100"/>
      <c r="N233" s="100"/>
      <c r="O233" s="100"/>
      <c r="P233" s="100"/>
      <c r="Q233" s="104"/>
      <c r="R233" s="100"/>
      <c r="S233" s="100"/>
      <c r="T233" s="100"/>
      <c r="U233" s="100"/>
      <c r="V233" s="100"/>
      <c r="W233" s="100"/>
      <c r="X233" s="100"/>
      <c r="Y233" s="100"/>
      <c r="Z233" s="100"/>
    </row>
    <row r="234" spans="1:26" x14ac:dyDescent="0.3">
      <c r="A234" s="99"/>
      <c r="B234" s="100"/>
      <c r="C234" s="101"/>
      <c r="D234" s="100"/>
      <c r="E234" s="104"/>
      <c r="F234" s="104"/>
      <c r="G234" s="104"/>
      <c r="H234" s="104"/>
      <c r="I234" s="99"/>
      <c r="J234" s="100"/>
      <c r="K234" s="100"/>
      <c r="L234" s="100"/>
      <c r="M234" s="100"/>
      <c r="N234" s="100"/>
      <c r="O234" s="100"/>
      <c r="P234" s="100"/>
      <c r="Q234" s="104"/>
      <c r="R234" s="100"/>
      <c r="S234" s="100"/>
      <c r="T234" s="100"/>
      <c r="U234" s="100"/>
      <c r="V234" s="100"/>
      <c r="W234" s="100"/>
      <c r="X234" s="100"/>
      <c r="Y234" s="100"/>
      <c r="Z234" s="100"/>
    </row>
    <row r="235" spans="1:26" x14ac:dyDescent="0.3">
      <c r="A235" s="99"/>
      <c r="B235" s="100"/>
      <c r="C235" s="101"/>
      <c r="D235" s="100"/>
      <c r="E235" s="104"/>
      <c r="F235" s="104"/>
      <c r="G235" s="104"/>
      <c r="H235" s="104"/>
      <c r="I235" s="99"/>
      <c r="J235" s="100"/>
      <c r="K235" s="100"/>
      <c r="L235" s="100"/>
      <c r="M235" s="100"/>
      <c r="N235" s="100"/>
      <c r="O235" s="100"/>
      <c r="P235" s="100"/>
      <c r="Q235" s="104"/>
      <c r="R235" s="100"/>
      <c r="S235" s="100"/>
      <c r="T235" s="100"/>
      <c r="U235" s="100"/>
      <c r="V235" s="100"/>
      <c r="W235" s="100"/>
      <c r="X235" s="100"/>
      <c r="Y235" s="100"/>
      <c r="Z235" s="100"/>
    </row>
    <row r="236" spans="1:26" x14ac:dyDescent="0.3">
      <c r="A236" s="99"/>
      <c r="B236" s="100"/>
      <c r="C236" s="101"/>
      <c r="D236" s="100"/>
      <c r="E236" s="104"/>
      <c r="F236" s="104"/>
      <c r="G236" s="104"/>
      <c r="H236" s="104"/>
      <c r="I236" s="99"/>
      <c r="J236" s="100"/>
      <c r="K236" s="100"/>
      <c r="L236" s="100"/>
      <c r="M236" s="100"/>
      <c r="N236" s="100"/>
      <c r="O236" s="100"/>
      <c r="P236" s="100"/>
      <c r="Q236" s="104"/>
      <c r="R236" s="100"/>
      <c r="S236" s="100"/>
      <c r="T236" s="100"/>
      <c r="U236" s="100"/>
      <c r="V236" s="100"/>
      <c r="W236" s="100"/>
      <c r="X236" s="100"/>
      <c r="Y236" s="100"/>
      <c r="Z236" s="100"/>
    </row>
    <row r="237" spans="1:26" x14ac:dyDescent="0.3">
      <c r="A237" s="99"/>
      <c r="B237" s="100"/>
      <c r="C237" s="101"/>
      <c r="D237" s="100"/>
      <c r="E237" s="104"/>
      <c r="F237" s="104"/>
      <c r="G237" s="104"/>
      <c r="H237" s="104"/>
      <c r="I237" s="99"/>
      <c r="J237" s="100"/>
      <c r="K237" s="100"/>
      <c r="L237" s="100"/>
      <c r="M237" s="100"/>
      <c r="N237" s="100"/>
      <c r="O237" s="100"/>
      <c r="P237" s="100"/>
      <c r="Q237" s="104"/>
      <c r="R237" s="100"/>
      <c r="S237" s="100"/>
      <c r="T237" s="100"/>
      <c r="U237" s="100"/>
      <c r="V237" s="100"/>
      <c r="W237" s="100"/>
      <c r="X237" s="100"/>
      <c r="Y237" s="100"/>
      <c r="Z237" s="100"/>
    </row>
    <row r="238" spans="1:26" x14ac:dyDescent="0.3">
      <c r="A238" s="99"/>
      <c r="B238" s="100"/>
      <c r="C238" s="101"/>
      <c r="D238" s="100"/>
      <c r="E238" s="104"/>
      <c r="F238" s="104"/>
      <c r="G238" s="104"/>
      <c r="H238" s="104"/>
      <c r="I238" s="99"/>
      <c r="J238" s="100"/>
      <c r="K238" s="100"/>
      <c r="L238" s="100"/>
      <c r="M238" s="100"/>
      <c r="N238" s="100"/>
      <c r="O238" s="100"/>
      <c r="P238" s="100"/>
      <c r="Q238" s="104"/>
      <c r="R238" s="100"/>
      <c r="S238" s="100"/>
      <c r="T238" s="100"/>
      <c r="U238" s="100"/>
      <c r="V238" s="100"/>
      <c r="W238" s="100"/>
      <c r="X238" s="100"/>
      <c r="Y238" s="100"/>
      <c r="Z238" s="100"/>
    </row>
    <row r="239" spans="1:26" x14ac:dyDescent="0.3">
      <c r="A239" s="99"/>
      <c r="B239" s="100"/>
      <c r="C239" s="101"/>
      <c r="D239" s="100"/>
      <c r="E239" s="104"/>
      <c r="F239" s="104"/>
      <c r="G239" s="104"/>
      <c r="H239" s="104"/>
      <c r="I239" s="99"/>
      <c r="J239" s="100"/>
      <c r="K239" s="100"/>
      <c r="L239" s="100"/>
      <c r="M239" s="100"/>
      <c r="N239" s="100"/>
      <c r="O239" s="100"/>
      <c r="P239" s="100"/>
      <c r="Q239" s="104"/>
      <c r="R239" s="100"/>
      <c r="S239" s="100"/>
      <c r="T239" s="100"/>
      <c r="U239" s="100"/>
      <c r="V239" s="100"/>
      <c r="W239" s="100"/>
      <c r="X239" s="100"/>
      <c r="Y239" s="100"/>
      <c r="Z239" s="100"/>
    </row>
    <row r="240" spans="1:26" x14ac:dyDescent="0.3">
      <c r="A240" s="99"/>
      <c r="B240" s="100"/>
      <c r="C240" s="101"/>
      <c r="D240" s="100"/>
      <c r="E240" s="104"/>
      <c r="F240" s="104"/>
      <c r="G240" s="104"/>
      <c r="H240" s="104"/>
      <c r="I240" s="99"/>
      <c r="J240" s="100"/>
      <c r="K240" s="100"/>
      <c r="L240" s="100"/>
      <c r="M240" s="100"/>
      <c r="N240" s="100"/>
      <c r="O240" s="100"/>
      <c r="P240" s="100"/>
      <c r="Q240" s="104"/>
      <c r="R240" s="100"/>
      <c r="S240" s="100"/>
      <c r="T240" s="100"/>
      <c r="U240" s="100"/>
      <c r="V240" s="100"/>
      <c r="W240" s="100"/>
      <c r="X240" s="100"/>
      <c r="Y240" s="100"/>
      <c r="Z240" s="100"/>
    </row>
    <row r="241" spans="1:26" x14ac:dyDescent="0.3">
      <c r="A241" s="99"/>
      <c r="B241" s="100"/>
      <c r="C241" s="101"/>
      <c r="D241" s="100"/>
      <c r="E241" s="104"/>
      <c r="F241" s="104"/>
      <c r="G241" s="104"/>
      <c r="H241" s="104"/>
      <c r="I241" s="99"/>
      <c r="J241" s="100"/>
      <c r="K241" s="100"/>
      <c r="L241" s="100"/>
      <c r="M241" s="100"/>
      <c r="N241" s="100"/>
      <c r="O241" s="100"/>
      <c r="P241" s="100"/>
      <c r="Q241" s="104"/>
      <c r="R241" s="100"/>
      <c r="S241" s="100"/>
      <c r="T241" s="100"/>
      <c r="U241" s="100"/>
      <c r="V241" s="100"/>
      <c r="W241" s="100"/>
      <c r="X241" s="100"/>
      <c r="Y241" s="100"/>
      <c r="Z241" s="100"/>
    </row>
    <row r="242" spans="1:26" x14ac:dyDescent="0.3">
      <c r="A242" s="99"/>
      <c r="B242" s="100"/>
      <c r="C242" s="101"/>
      <c r="D242" s="100"/>
      <c r="E242" s="104"/>
      <c r="F242" s="104"/>
      <c r="G242" s="104"/>
      <c r="H242" s="104"/>
      <c r="I242" s="99"/>
      <c r="J242" s="100"/>
      <c r="K242" s="100"/>
      <c r="L242" s="100"/>
      <c r="M242" s="100"/>
      <c r="N242" s="100"/>
      <c r="O242" s="100"/>
      <c r="P242" s="100"/>
      <c r="Q242" s="104"/>
      <c r="R242" s="100"/>
      <c r="S242" s="100"/>
      <c r="T242" s="100"/>
      <c r="U242" s="100"/>
      <c r="V242" s="100"/>
      <c r="W242" s="100"/>
      <c r="X242" s="100"/>
      <c r="Y242" s="100"/>
      <c r="Z242" s="100"/>
    </row>
    <row r="243" spans="1:26" x14ac:dyDescent="0.3">
      <c r="A243" s="99"/>
      <c r="B243" s="100"/>
      <c r="C243" s="101"/>
      <c r="D243" s="100"/>
      <c r="E243" s="104"/>
      <c r="F243" s="104"/>
      <c r="G243" s="104"/>
      <c r="H243" s="104"/>
      <c r="I243" s="99"/>
      <c r="J243" s="100"/>
      <c r="K243" s="100"/>
      <c r="L243" s="100"/>
      <c r="M243" s="100"/>
      <c r="N243" s="100"/>
      <c r="O243" s="100"/>
      <c r="P243" s="100"/>
      <c r="Q243" s="104"/>
      <c r="R243" s="100"/>
      <c r="S243" s="100"/>
      <c r="T243" s="100"/>
      <c r="U243" s="100"/>
      <c r="V243" s="100"/>
      <c r="W243" s="100"/>
      <c r="X243" s="100"/>
      <c r="Y243" s="100"/>
      <c r="Z243" s="100"/>
    </row>
    <row r="244" spans="1:26" x14ac:dyDescent="0.3">
      <c r="A244" s="99"/>
      <c r="B244" s="100"/>
      <c r="C244" s="101"/>
      <c r="D244" s="100"/>
      <c r="E244" s="104"/>
      <c r="F244" s="104"/>
      <c r="G244" s="104"/>
      <c r="H244" s="104"/>
      <c r="I244" s="99"/>
      <c r="J244" s="100"/>
      <c r="K244" s="100"/>
      <c r="L244" s="100"/>
      <c r="M244" s="100"/>
      <c r="N244" s="100"/>
      <c r="O244" s="100"/>
      <c r="P244" s="100"/>
      <c r="Q244" s="104"/>
      <c r="R244" s="100"/>
      <c r="S244" s="100"/>
      <c r="T244" s="100"/>
      <c r="U244" s="100"/>
      <c r="V244" s="100"/>
      <c r="W244" s="100"/>
      <c r="X244" s="100"/>
      <c r="Y244" s="100"/>
      <c r="Z244" s="100"/>
    </row>
    <row r="245" spans="1:26" x14ac:dyDescent="0.3">
      <c r="A245" s="99"/>
      <c r="B245" s="100"/>
      <c r="C245" s="101"/>
      <c r="D245" s="100"/>
      <c r="E245" s="104"/>
      <c r="F245" s="104"/>
      <c r="G245" s="104"/>
      <c r="H245" s="104"/>
      <c r="I245" s="99"/>
      <c r="J245" s="100"/>
      <c r="K245" s="100"/>
      <c r="L245" s="100"/>
      <c r="M245" s="100"/>
      <c r="N245" s="100"/>
      <c r="O245" s="100"/>
      <c r="P245" s="100"/>
      <c r="Q245" s="104"/>
      <c r="R245" s="100"/>
      <c r="S245" s="100"/>
      <c r="T245" s="100"/>
      <c r="U245" s="100"/>
      <c r="V245" s="100"/>
      <c r="W245" s="100"/>
      <c r="X245" s="100"/>
      <c r="Y245" s="100"/>
      <c r="Z245" s="100"/>
    </row>
    <row r="246" spans="1:26" x14ac:dyDescent="0.3">
      <c r="A246" s="99"/>
      <c r="B246" s="100"/>
      <c r="C246" s="101"/>
      <c r="D246" s="100"/>
      <c r="E246" s="104"/>
      <c r="F246" s="104"/>
      <c r="G246" s="104"/>
      <c r="H246" s="104"/>
      <c r="I246" s="99"/>
      <c r="J246" s="100"/>
      <c r="K246" s="100"/>
      <c r="L246" s="100"/>
      <c r="M246" s="100"/>
      <c r="N246" s="100"/>
      <c r="O246" s="100"/>
      <c r="P246" s="100"/>
      <c r="Q246" s="104"/>
      <c r="R246" s="100"/>
      <c r="S246" s="100"/>
      <c r="T246" s="100"/>
      <c r="U246" s="100"/>
      <c r="V246" s="100"/>
      <c r="W246" s="100"/>
      <c r="X246" s="100"/>
      <c r="Y246" s="100"/>
      <c r="Z246" s="100"/>
    </row>
    <row r="247" spans="1:26" x14ac:dyDescent="0.3">
      <c r="A247" s="99"/>
      <c r="B247" s="100"/>
      <c r="C247" s="101"/>
      <c r="D247" s="100"/>
      <c r="E247" s="104"/>
      <c r="F247" s="104"/>
      <c r="G247" s="104"/>
      <c r="H247" s="104"/>
      <c r="I247" s="99"/>
      <c r="J247" s="100"/>
      <c r="K247" s="100"/>
      <c r="L247" s="100"/>
      <c r="M247" s="100"/>
      <c r="N247" s="100"/>
      <c r="O247" s="100"/>
      <c r="P247" s="100"/>
      <c r="Q247" s="104"/>
      <c r="R247" s="100"/>
      <c r="S247" s="100"/>
      <c r="T247" s="100"/>
      <c r="U247" s="100"/>
      <c r="V247" s="100"/>
      <c r="W247" s="100"/>
      <c r="X247" s="100"/>
      <c r="Y247" s="100"/>
      <c r="Z247" s="100"/>
    </row>
    <row r="248" spans="1:26" x14ac:dyDescent="0.3">
      <c r="A248" s="99"/>
      <c r="B248" s="100"/>
      <c r="C248" s="101"/>
      <c r="D248" s="100"/>
      <c r="E248" s="104"/>
      <c r="F248" s="104"/>
      <c r="G248" s="104"/>
      <c r="H248" s="104"/>
      <c r="I248" s="99"/>
      <c r="J248" s="100"/>
      <c r="K248" s="100"/>
      <c r="L248" s="100"/>
      <c r="M248" s="100"/>
      <c r="N248" s="100"/>
      <c r="O248" s="100"/>
      <c r="P248" s="100"/>
      <c r="Q248" s="104"/>
      <c r="R248" s="100"/>
      <c r="S248" s="100"/>
      <c r="T248" s="100"/>
      <c r="U248" s="100"/>
      <c r="V248" s="100"/>
      <c r="W248" s="100"/>
      <c r="X248" s="100"/>
      <c r="Y248" s="100"/>
      <c r="Z248" s="100"/>
    </row>
    <row r="249" spans="1:26" x14ac:dyDescent="0.3">
      <c r="A249" s="99"/>
      <c r="B249" s="100"/>
      <c r="C249" s="101"/>
      <c r="D249" s="100"/>
      <c r="E249" s="104"/>
      <c r="F249" s="104"/>
      <c r="G249" s="104"/>
      <c r="H249" s="104"/>
      <c r="I249" s="99"/>
      <c r="J249" s="100"/>
      <c r="K249" s="100"/>
      <c r="L249" s="100"/>
      <c r="M249" s="100"/>
      <c r="N249" s="100"/>
      <c r="O249" s="100"/>
      <c r="P249" s="100"/>
      <c r="Q249" s="104"/>
      <c r="R249" s="100"/>
      <c r="S249" s="100"/>
      <c r="T249" s="100"/>
      <c r="U249" s="100"/>
      <c r="V249" s="100"/>
      <c r="W249" s="100"/>
      <c r="X249" s="100"/>
      <c r="Y249" s="100"/>
      <c r="Z249" s="100"/>
    </row>
    <row r="250" spans="1:26" x14ac:dyDescent="0.3">
      <c r="A250" s="99"/>
      <c r="B250" s="100"/>
      <c r="C250" s="101"/>
      <c r="D250" s="100"/>
      <c r="E250" s="104"/>
      <c r="F250" s="104"/>
      <c r="G250" s="104"/>
      <c r="H250" s="104"/>
      <c r="I250" s="99"/>
      <c r="J250" s="100"/>
      <c r="K250" s="100"/>
      <c r="L250" s="100"/>
      <c r="M250" s="100"/>
      <c r="N250" s="100"/>
      <c r="O250" s="100"/>
      <c r="P250" s="100"/>
      <c r="Q250" s="104"/>
      <c r="R250" s="100"/>
      <c r="S250" s="100"/>
      <c r="T250" s="100"/>
      <c r="U250" s="100"/>
      <c r="V250" s="100"/>
      <c r="W250" s="100"/>
      <c r="X250" s="100"/>
      <c r="Y250" s="100"/>
      <c r="Z250" s="100"/>
    </row>
    <row r="251" spans="1:26" x14ac:dyDescent="0.3">
      <c r="A251" s="99"/>
      <c r="B251" s="100"/>
      <c r="C251" s="101"/>
      <c r="D251" s="100"/>
      <c r="E251" s="104"/>
      <c r="F251" s="104"/>
      <c r="G251" s="104"/>
      <c r="H251" s="104"/>
      <c r="I251" s="99"/>
      <c r="J251" s="100"/>
      <c r="K251" s="100"/>
      <c r="L251" s="100"/>
      <c r="M251" s="100"/>
      <c r="N251" s="100"/>
      <c r="O251" s="100"/>
      <c r="P251" s="100"/>
      <c r="Q251" s="104"/>
      <c r="R251" s="100"/>
      <c r="S251" s="100"/>
      <c r="T251" s="100"/>
      <c r="U251" s="100"/>
      <c r="V251" s="100"/>
      <c r="W251" s="100"/>
      <c r="X251" s="100"/>
      <c r="Y251" s="100"/>
      <c r="Z251" s="100"/>
    </row>
    <row r="252" spans="1:26" x14ac:dyDescent="0.3">
      <c r="A252" s="99"/>
      <c r="B252" s="100"/>
      <c r="C252" s="101"/>
      <c r="D252" s="100"/>
      <c r="E252" s="104"/>
      <c r="F252" s="104"/>
      <c r="G252" s="104"/>
      <c r="H252" s="104"/>
      <c r="I252" s="99"/>
      <c r="J252" s="100"/>
      <c r="K252" s="100"/>
      <c r="L252" s="100"/>
      <c r="M252" s="100"/>
      <c r="N252" s="100"/>
      <c r="O252" s="100"/>
      <c r="P252" s="100"/>
      <c r="Q252" s="104"/>
      <c r="R252" s="100"/>
      <c r="S252" s="100"/>
      <c r="T252" s="100"/>
      <c r="U252" s="100"/>
      <c r="V252" s="100"/>
      <c r="W252" s="100"/>
      <c r="X252" s="100"/>
      <c r="Y252" s="100"/>
      <c r="Z252" s="100"/>
    </row>
    <row r="253" spans="1:26" x14ac:dyDescent="0.3">
      <c r="A253" s="99"/>
      <c r="B253" s="100"/>
      <c r="C253" s="101"/>
      <c r="D253" s="100"/>
      <c r="E253" s="104"/>
      <c r="F253" s="104"/>
      <c r="G253" s="104"/>
      <c r="H253" s="104"/>
      <c r="I253" s="99"/>
      <c r="J253" s="100"/>
      <c r="K253" s="100"/>
      <c r="L253" s="100"/>
      <c r="M253" s="100"/>
      <c r="N253" s="100"/>
      <c r="O253" s="100"/>
      <c r="P253" s="100"/>
      <c r="Q253" s="104"/>
      <c r="R253" s="100"/>
      <c r="S253" s="100"/>
      <c r="T253" s="100"/>
      <c r="U253" s="100"/>
      <c r="V253" s="100"/>
      <c r="W253" s="100"/>
      <c r="X253" s="100"/>
      <c r="Y253" s="100"/>
      <c r="Z253" s="100"/>
    </row>
    <row r="254" spans="1:26" x14ac:dyDescent="0.3">
      <c r="A254" s="99"/>
      <c r="B254" s="100"/>
      <c r="C254" s="101"/>
      <c r="D254" s="100"/>
      <c r="E254" s="104"/>
      <c r="F254" s="104"/>
      <c r="G254" s="104"/>
      <c r="H254" s="104"/>
      <c r="I254" s="99"/>
      <c r="J254" s="100"/>
      <c r="K254" s="100"/>
      <c r="L254" s="100"/>
      <c r="M254" s="100"/>
      <c r="N254" s="100"/>
      <c r="O254" s="100"/>
      <c r="P254" s="100"/>
      <c r="Q254" s="104"/>
      <c r="R254" s="100"/>
      <c r="S254" s="100"/>
      <c r="T254" s="100"/>
      <c r="U254" s="100"/>
      <c r="V254" s="100"/>
      <c r="W254" s="100"/>
      <c r="X254" s="100"/>
      <c r="Y254" s="100"/>
      <c r="Z254" s="100"/>
    </row>
    <row r="255" spans="1:26" x14ac:dyDescent="0.3">
      <c r="A255" s="99"/>
      <c r="B255" s="100"/>
      <c r="C255" s="101"/>
      <c r="D255" s="100"/>
      <c r="E255" s="104"/>
      <c r="F255" s="104"/>
      <c r="G255" s="104"/>
      <c r="H255" s="104"/>
      <c r="I255" s="99"/>
      <c r="J255" s="100"/>
      <c r="K255" s="100"/>
      <c r="L255" s="100"/>
      <c r="M255" s="100"/>
      <c r="N255" s="100"/>
      <c r="O255" s="100"/>
      <c r="P255" s="100"/>
      <c r="Q255" s="104"/>
      <c r="R255" s="100"/>
      <c r="S255" s="100"/>
      <c r="T255" s="100"/>
      <c r="U255" s="100"/>
      <c r="V255" s="100"/>
      <c r="W255" s="100"/>
      <c r="X255" s="100"/>
      <c r="Y255" s="100"/>
      <c r="Z255" s="100"/>
    </row>
    <row r="256" spans="1:26" x14ac:dyDescent="0.3">
      <c r="A256" s="99"/>
      <c r="B256" s="100"/>
      <c r="C256" s="101"/>
      <c r="D256" s="100"/>
      <c r="E256" s="104"/>
      <c r="F256" s="104"/>
      <c r="G256" s="104"/>
      <c r="H256" s="104"/>
      <c r="I256" s="99"/>
      <c r="J256" s="100"/>
      <c r="K256" s="100"/>
      <c r="L256" s="100"/>
      <c r="M256" s="100"/>
      <c r="N256" s="100"/>
      <c r="O256" s="100"/>
      <c r="P256" s="100"/>
      <c r="Q256" s="104"/>
      <c r="R256" s="100"/>
      <c r="S256" s="100"/>
      <c r="T256" s="100"/>
      <c r="U256" s="100"/>
      <c r="V256" s="100"/>
      <c r="W256" s="100"/>
      <c r="X256" s="100"/>
      <c r="Y256" s="100"/>
      <c r="Z256" s="100"/>
    </row>
    <row r="257" spans="1:26" x14ac:dyDescent="0.3">
      <c r="A257" s="99"/>
      <c r="B257" s="100"/>
      <c r="C257" s="101"/>
      <c r="D257" s="100"/>
      <c r="E257" s="104"/>
      <c r="F257" s="104"/>
      <c r="G257" s="104"/>
      <c r="H257" s="104"/>
      <c r="I257" s="99"/>
      <c r="J257" s="100"/>
      <c r="K257" s="100"/>
      <c r="L257" s="100"/>
      <c r="M257" s="100"/>
      <c r="N257" s="100"/>
      <c r="O257" s="100"/>
      <c r="P257" s="100"/>
      <c r="Q257" s="104"/>
      <c r="R257" s="100"/>
      <c r="S257" s="100"/>
      <c r="T257" s="100"/>
      <c r="U257" s="100"/>
      <c r="V257" s="100"/>
      <c r="W257" s="100"/>
      <c r="X257" s="100"/>
      <c r="Y257" s="100"/>
      <c r="Z257" s="100"/>
    </row>
    <row r="258" spans="1:26" x14ac:dyDescent="0.3">
      <c r="A258" s="99"/>
      <c r="B258" s="100"/>
      <c r="C258" s="101"/>
      <c r="D258" s="100"/>
      <c r="E258" s="104"/>
      <c r="F258" s="104"/>
      <c r="G258" s="104"/>
      <c r="H258" s="104"/>
      <c r="I258" s="99"/>
      <c r="J258" s="100"/>
      <c r="K258" s="100"/>
      <c r="L258" s="100"/>
      <c r="M258" s="100"/>
      <c r="N258" s="100"/>
      <c r="O258" s="100"/>
      <c r="P258" s="100"/>
      <c r="Q258" s="104"/>
      <c r="R258" s="100"/>
      <c r="S258" s="100"/>
      <c r="T258" s="100"/>
      <c r="U258" s="100"/>
      <c r="V258" s="100"/>
      <c r="W258" s="100"/>
      <c r="X258" s="100"/>
      <c r="Y258" s="100"/>
      <c r="Z258" s="100"/>
    </row>
    <row r="259" spans="1:26" x14ac:dyDescent="0.3">
      <c r="A259" s="99"/>
      <c r="B259" s="100"/>
      <c r="C259" s="101"/>
      <c r="D259" s="100"/>
      <c r="E259" s="104"/>
      <c r="F259" s="104"/>
      <c r="G259" s="104"/>
      <c r="H259" s="104"/>
      <c r="I259" s="99"/>
      <c r="J259" s="100"/>
      <c r="K259" s="100"/>
      <c r="L259" s="100"/>
      <c r="M259" s="100"/>
      <c r="N259" s="100"/>
      <c r="O259" s="100"/>
      <c r="P259" s="100"/>
      <c r="Q259" s="104"/>
      <c r="R259" s="100"/>
      <c r="S259" s="100"/>
      <c r="T259" s="100"/>
      <c r="U259" s="100"/>
      <c r="V259" s="100"/>
      <c r="W259" s="100"/>
      <c r="X259" s="100"/>
      <c r="Y259" s="100"/>
      <c r="Z259" s="100"/>
    </row>
    <row r="260" spans="1:26" x14ac:dyDescent="0.3">
      <c r="A260" s="99"/>
      <c r="B260" s="100"/>
      <c r="C260" s="101"/>
      <c r="D260" s="100"/>
      <c r="E260" s="104"/>
      <c r="F260" s="104"/>
      <c r="G260" s="104"/>
      <c r="H260" s="104"/>
      <c r="I260" s="99"/>
      <c r="J260" s="100"/>
      <c r="K260" s="100"/>
      <c r="L260" s="100"/>
      <c r="M260" s="100"/>
      <c r="N260" s="100"/>
      <c r="O260" s="100"/>
      <c r="P260" s="100"/>
      <c r="Q260" s="104"/>
      <c r="R260" s="100"/>
      <c r="S260" s="100"/>
      <c r="T260" s="100"/>
      <c r="U260" s="100"/>
      <c r="V260" s="100"/>
      <c r="W260" s="100"/>
      <c r="X260" s="100"/>
      <c r="Y260" s="100"/>
      <c r="Z260" s="100"/>
    </row>
    <row r="261" spans="1:26" x14ac:dyDescent="0.3">
      <c r="A261" s="99"/>
      <c r="B261" s="100"/>
      <c r="C261" s="101"/>
      <c r="D261" s="100"/>
      <c r="E261" s="104"/>
      <c r="F261" s="104"/>
      <c r="G261" s="104"/>
      <c r="H261" s="104"/>
      <c r="I261" s="99"/>
      <c r="J261" s="100"/>
      <c r="K261" s="100"/>
      <c r="L261" s="100"/>
      <c r="M261" s="100"/>
      <c r="N261" s="100"/>
      <c r="O261" s="100"/>
      <c r="P261" s="100"/>
      <c r="Q261" s="104"/>
      <c r="R261" s="100"/>
      <c r="S261" s="100"/>
      <c r="T261" s="100"/>
      <c r="U261" s="100"/>
      <c r="V261" s="100"/>
      <c r="W261" s="100"/>
      <c r="X261" s="100"/>
      <c r="Y261" s="100"/>
      <c r="Z261" s="100"/>
    </row>
    <row r="262" spans="1:26" x14ac:dyDescent="0.3">
      <c r="A262" s="99"/>
      <c r="B262" s="100"/>
      <c r="C262" s="101"/>
      <c r="D262" s="100"/>
      <c r="E262" s="104"/>
      <c r="F262" s="104"/>
      <c r="G262" s="104"/>
      <c r="H262" s="104"/>
      <c r="I262" s="99"/>
      <c r="J262" s="100"/>
      <c r="K262" s="100"/>
      <c r="L262" s="100"/>
      <c r="M262" s="100"/>
      <c r="N262" s="100"/>
      <c r="O262" s="100"/>
      <c r="P262" s="100"/>
      <c r="Q262" s="104"/>
      <c r="R262" s="100"/>
      <c r="S262" s="100"/>
      <c r="T262" s="100"/>
      <c r="U262" s="100"/>
      <c r="V262" s="100"/>
      <c r="W262" s="100"/>
      <c r="X262" s="100"/>
      <c r="Y262" s="100"/>
      <c r="Z262" s="100"/>
    </row>
    <row r="263" spans="1:26" x14ac:dyDescent="0.3">
      <c r="A263" s="99"/>
      <c r="B263" s="100"/>
      <c r="C263" s="101"/>
      <c r="D263" s="100"/>
      <c r="E263" s="104"/>
      <c r="F263" s="104"/>
      <c r="G263" s="104"/>
      <c r="H263" s="104"/>
      <c r="I263" s="99"/>
      <c r="J263" s="100"/>
      <c r="K263" s="100"/>
      <c r="L263" s="100"/>
      <c r="M263" s="100"/>
      <c r="N263" s="100"/>
      <c r="O263" s="100"/>
      <c r="P263" s="100"/>
      <c r="Q263" s="104"/>
      <c r="R263" s="100"/>
      <c r="S263" s="100"/>
      <c r="T263" s="100"/>
      <c r="U263" s="100"/>
      <c r="V263" s="100"/>
      <c r="W263" s="100"/>
      <c r="X263" s="100"/>
      <c r="Y263" s="100"/>
      <c r="Z263" s="100"/>
    </row>
    <row r="264" spans="1:26" x14ac:dyDescent="0.3">
      <c r="A264" s="99"/>
      <c r="B264" s="100"/>
      <c r="C264" s="101"/>
      <c r="D264" s="100"/>
      <c r="E264" s="104"/>
      <c r="F264" s="104"/>
      <c r="G264" s="104"/>
      <c r="H264" s="104"/>
      <c r="I264" s="99"/>
      <c r="J264" s="100"/>
      <c r="K264" s="100"/>
      <c r="L264" s="100"/>
      <c r="M264" s="100"/>
      <c r="N264" s="100"/>
      <c r="O264" s="100"/>
      <c r="P264" s="100"/>
      <c r="Q264" s="104"/>
      <c r="R264" s="100"/>
      <c r="S264" s="100"/>
      <c r="T264" s="100"/>
      <c r="U264" s="100"/>
      <c r="V264" s="100"/>
      <c r="W264" s="100"/>
      <c r="X264" s="100"/>
      <c r="Y264" s="100"/>
      <c r="Z264" s="100"/>
    </row>
    <row r="265" spans="1:26" x14ac:dyDescent="0.3">
      <c r="A265" s="99"/>
      <c r="B265" s="100"/>
      <c r="C265" s="101"/>
      <c r="D265" s="100"/>
      <c r="E265" s="104"/>
      <c r="F265" s="104"/>
      <c r="G265" s="104"/>
      <c r="H265" s="104"/>
      <c r="I265" s="99"/>
      <c r="J265" s="100"/>
      <c r="K265" s="100"/>
      <c r="L265" s="100"/>
      <c r="M265" s="100"/>
      <c r="N265" s="100"/>
      <c r="O265" s="100"/>
      <c r="P265" s="100"/>
      <c r="Q265" s="104"/>
      <c r="R265" s="100"/>
      <c r="S265" s="100"/>
      <c r="T265" s="100"/>
      <c r="U265" s="100"/>
      <c r="V265" s="100"/>
      <c r="W265" s="100"/>
      <c r="X265" s="100"/>
      <c r="Y265" s="100"/>
      <c r="Z265" s="100"/>
    </row>
    <row r="266" spans="1:26" x14ac:dyDescent="0.3">
      <c r="A266" s="99"/>
      <c r="B266" s="100"/>
      <c r="C266" s="101"/>
      <c r="D266" s="100"/>
      <c r="E266" s="104"/>
      <c r="F266" s="104"/>
      <c r="G266" s="104"/>
      <c r="H266" s="104"/>
      <c r="I266" s="99"/>
      <c r="J266" s="100"/>
      <c r="K266" s="100"/>
      <c r="L266" s="100"/>
      <c r="M266" s="100"/>
      <c r="N266" s="100"/>
      <c r="O266" s="100"/>
      <c r="P266" s="100"/>
      <c r="Q266" s="104"/>
      <c r="R266" s="100"/>
      <c r="S266" s="100"/>
      <c r="T266" s="100"/>
      <c r="U266" s="100"/>
      <c r="V266" s="100"/>
      <c r="W266" s="100"/>
      <c r="X266" s="100"/>
      <c r="Y266" s="100"/>
      <c r="Z266" s="100"/>
    </row>
    <row r="267" spans="1:26" x14ac:dyDescent="0.3">
      <c r="A267" s="99"/>
      <c r="B267" s="100"/>
      <c r="C267" s="101"/>
      <c r="D267" s="100"/>
      <c r="E267" s="104"/>
      <c r="F267" s="104"/>
      <c r="G267" s="104"/>
      <c r="H267" s="104"/>
      <c r="I267" s="99"/>
      <c r="J267" s="100"/>
      <c r="K267" s="100"/>
      <c r="L267" s="100"/>
      <c r="M267" s="100"/>
      <c r="N267" s="100"/>
      <c r="O267" s="100"/>
      <c r="P267" s="100"/>
      <c r="Q267" s="104"/>
      <c r="R267" s="100"/>
      <c r="S267" s="100"/>
      <c r="T267" s="100"/>
      <c r="U267" s="100"/>
      <c r="V267" s="100"/>
      <c r="W267" s="100"/>
      <c r="X267" s="100"/>
      <c r="Y267" s="100"/>
      <c r="Z267" s="100"/>
    </row>
    <row r="268" spans="1:26" x14ac:dyDescent="0.3">
      <c r="A268" s="99"/>
      <c r="B268" s="100"/>
      <c r="C268" s="101"/>
      <c r="D268" s="100"/>
      <c r="E268" s="104"/>
      <c r="F268" s="104"/>
      <c r="G268" s="104"/>
      <c r="H268" s="104"/>
      <c r="I268" s="99"/>
      <c r="J268" s="100"/>
      <c r="K268" s="100"/>
      <c r="L268" s="100"/>
      <c r="M268" s="100"/>
      <c r="N268" s="100"/>
      <c r="O268" s="100"/>
      <c r="P268" s="100"/>
      <c r="Q268" s="104"/>
      <c r="R268" s="100"/>
      <c r="S268" s="100"/>
      <c r="T268" s="100"/>
      <c r="U268" s="100"/>
      <c r="V268" s="100"/>
      <c r="W268" s="100"/>
      <c r="X268" s="100"/>
      <c r="Y268" s="100"/>
      <c r="Z268" s="100"/>
    </row>
    <row r="269" spans="1:26" x14ac:dyDescent="0.3">
      <c r="A269" s="99"/>
      <c r="B269" s="100"/>
      <c r="C269" s="101"/>
      <c r="D269" s="100"/>
      <c r="E269" s="104"/>
      <c r="F269" s="104"/>
      <c r="G269" s="104"/>
      <c r="H269" s="104"/>
      <c r="I269" s="99"/>
      <c r="J269" s="100"/>
      <c r="K269" s="100"/>
      <c r="L269" s="100"/>
      <c r="M269" s="100"/>
      <c r="N269" s="100"/>
      <c r="O269" s="100"/>
      <c r="P269" s="100"/>
      <c r="Q269" s="104"/>
      <c r="R269" s="100"/>
      <c r="S269" s="100"/>
      <c r="T269" s="100"/>
      <c r="U269" s="100"/>
      <c r="V269" s="100"/>
      <c r="W269" s="100"/>
      <c r="X269" s="100"/>
      <c r="Y269" s="100"/>
      <c r="Z269" s="100"/>
    </row>
    <row r="270" spans="1:26" x14ac:dyDescent="0.3">
      <c r="A270" s="99"/>
      <c r="B270" s="100"/>
      <c r="C270" s="101"/>
      <c r="D270" s="100"/>
      <c r="E270" s="104"/>
      <c r="F270" s="104"/>
      <c r="G270" s="104"/>
      <c r="H270" s="104"/>
      <c r="I270" s="99"/>
      <c r="J270" s="100"/>
      <c r="K270" s="100"/>
      <c r="L270" s="100"/>
      <c r="M270" s="100"/>
      <c r="N270" s="100"/>
      <c r="O270" s="100"/>
      <c r="P270" s="100"/>
      <c r="Q270" s="104"/>
      <c r="R270" s="100"/>
      <c r="S270" s="100"/>
      <c r="T270" s="100"/>
      <c r="U270" s="100"/>
      <c r="V270" s="100"/>
      <c r="W270" s="100"/>
      <c r="X270" s="100"/>
      <c r="Y270" s="100"/>
      <c r="Z270" s="100"/>
    </row>
    <row r="271" spans="1:26" x14ac:dyDescent="0.3">
      <c r="A271" s="99"/>
      <c r="B271" s="100"/>
      <c r="C271" s="101"/>
      <c r="D271" s="100"/>
      <c r="E271" s="104"/>
      <c r="F271" s="104"/>
      <c r="G271" s="104"/>
      <c r="H271" s="104"/>
      <c r="I271" s="99"/>
      <c r="J271" s="100"/>
      <c r="K271" s="100"/>
      <c r="L271" s="100"/>
      <c r="M271" s="100"/>
      <c r="N271" s="100"/>
      <c r="O271" s="100"/>
      <c r="P271" s="100"/>
      <c r="Q271" s="104"/>
      <c r="R271" s="100"/>
      <c r="S271" s="100"/>
      <c r="T271" s="100"/>
      <c r="U271" s="100"/>
      <c r="V271" s="100"/>
      <c r="W271" s="100"/>
      <c r="X271" s="100"/>
      <c r="Y271" s="100"/>
      <c r="Z271" s="100"/>
    </row>
    <row r="272" spans="1:26" x14ac:dyDescent="0.3">
      <c r="A272" s="99"/>
      <c r="B272" s="100"/>
      <c r="C272" s="101"/>
      <c r="D272" s="100"/>
      <c r="E272" s="104"/>
      <c r="F272" s="104"/>
      <c r="G272" s="104"/>
      <c r="H272" s="104"/>
      <c r="I272" s="99"/>
      <c r="J272" s="100"/>
      <c r="K272" s="100"/>
      <c r="L272" s="100"/>
      <c r="M272" s="100"/>
      <c r="N272" s="100"/>
      <c r="O272" s="100"/>
      <c r="P272" s="100"/>
      <c r="Q272" s="104"/>
      <c r="R272" s="100"/>
      <c r="S272" s="100"/>
      <c r="T272" s="100"/>
      <c r="U272" s="100"/>
      <c r="V272" s="100"/>
      <c r="W272" s="100"/>
      <c r="X272" s="100"/>
      <c r="Y272" s="100"/>
      <c r="Z272" s="100"/>
    </row>
    <row r="273" spans="1:26" x14ac:dyDescent="0.3">
      <c r="A273" s="99"/>
      <c r="B273" s="100"/>
      <c r="C273" s="101"/>
      <c r="D273" s="100"/>
      <c r="E273" s="104"/>
      <c r="F273" s="104"/>
      <c r="G273" s="104"/>
      <c r="H273" s="104"/>
      <c r="I273" s="99"/>
      <c r="J273" s="100"/>
      <c r="K273" s="100"/>
      <c r="L273" s="100"/>
      <c r="M273" s="100"/>
      <c r="N273" s="100"/>
      <c r="O273" s="100"/>
      <c r="P273" s="100"/>
      <c r="Q273" s="104"/>
      <c r="R273" s="100"/>
      <c r="S273" s="100"/>
      <c r="T273" s="100"/>
      <c r="U273" s="100"/>
      <c r="V273" s="100"/>
      <c r="W273" s="100"/>
      <c r="X273" s="100"/>
      <c r="Y273" s="100"/>
      <c r="Z273" s="100"/>
    </row>
    <row r="274" spans="1:26" x14ac:dyDescent="0.3">
      <c r="A274" s="99"/>
      <c r="B274" s="100"/>
      <c r="C274" s="101"/>
      <c r="D274" s="100"/>
      <c r="E274" s="104"/>
      <c r="F274" s="104"/>
      <c r="G274" s="104"/>
      <c r="H274" s="104"/>
      <c r="I274" s="99"/>
      <c r="J274" s="100"/>
      <c r="K274" s="100"/>
      <c r="L274" s="100"/>
      <c r="M274" s="100"/>
      <c r="N274" s="100"/>
      <c r="O274" s="100"/>
      <c r="P274" s="100"/>
      <c r="Q274" s="104"/>
      <c r="R274" s="100"/>
      <c r="S274" s="100"/>
      <c r="T274" s="100"/>
      <c r="U274" s="100"/>
      <c r="V274" s="100"/>
      <c r="W274" s="100"/>
      <c r="X274" s="100"/>
      <c r="Y274" s="100"/>
      <c r="Z274" s="100"/>
    </row>
    <row r="275" spans="1:26" x14ac:dyDescent="0.3">
      <c r="A275" s="99"/>
      <c r="B275" s="100"/>
      <c r="C275" s="101"/>
      <c r="D275" s="100"/>
      <c r="E275" s="104"/>
      <c r="F275" s="104"/>
      <c r="G275" s="104"/>
      <c r="H275" s="104"/>
      <c r="I275" s="99"/>
      <c r="J275" s="100"/>
      <c r="K275" s="100"/>
      <c r="L275" s="100"/>
      <c r="M275" s="100"/>
      <c r="N275" s="100"/>
      <c r="O275" s="100"/>
      <c r="P275" s="100"/>
      <c r="Q275" s="104"/>
      <c r="R275" s="100"/>
      <c r="S275" s="100"/>
      <c r="T275" s="100"/>
      <c r="U275" s="100"/>
      <c r="V275" s="100"/>
      <c r="W275" s="100"/>
      <c r="X275" s="100"/>
      <c r="Y275" s="100"/>
      <c r="Z275" s="100"/>
    </row>
    <row r="276" spans="1:26" x14ac:dyDescent="0.3">
      <c r="A276" s="99"/>
      <c r="B276" s="100"/>
      <c r="C276" s="101"/>
      <c r="D276" s="100"/>
      <c r="E276" s="104"/>
      <c r="F276" s="104"/>
      <c r="G276" s="104"/>
      <c r="H276" s="104"/>
      <c r="I276" s="99"/>
      <c r="J276" s="100"/>
      <c r="K276" s="100"/>
      <c r="L276" s="100"/>
      <c r="M276" s="100"/>
      <c r="N276" s="100"/>
      <c r="O276" s="100"/>
      <c r="P276" s="100"/>
      <c r="Q276" s="104"/>
      <c r="R276" s="100"/>
      <c r="S276" s="100"/>
      <c r="T276" s="100"/>
      <c r="U276" s="100"/>
      <c r="V276" s="100"/>
      <c r="W276" s="100"/>
      <c r="X276" s="100"/>
      <c r="Y276" s="100"/>
      <c r="Z276" s="100"/>
    </row>
    <row r="277" spans="1:26" x14ac:dyDescent="0.3">
      <c r="A277" s="99"/>
      <c r="B277" s="100"/>
      <c r="C277" s="101"/>
      <c r="D277" s="100"/>
      <c r="E277" s="104"/>
      <c r="F277" s="104"/>
      <c r="G277" s="104"/>
      <c r="H277" s="104"/>
      <c r="I277" s="99"/>
      <c r="J277" s="100"/>
      <c r="K277" s="100"/>
      <c r="L277" s="100"/>
      <c r="M277" s="100"/>
      <c r="N277" s="100"/>
      <c r="O277" s="100"/>
      <c r="P277" s="100"/>
      <c r="Q277" s="104"/>
      <c r="R277" s="100"/>
      <c r="S277" s="100"/>
      <c r="T277" s="100"/>
      <c r="U277" s="100"/>
      <c r="V277" s="100"/>
      <c r="W277" s="100"/>
      <c r="X277" s="100"/>
      <c r="Y277" s="100"/>
      <c r="Z277" s="100"/>
    </row>
    <row r="278" spans="1:26" x14ac:dyDescent="0.3">
      <c r="A278" s="99"/>
      <c r="B278" s="100"/>
      <c r="C278" s="101"/>
      <c r="D278" s="100"/>
      <c r="E278" s="104"/>
      <c r="F278" s="104"/>
      <c r="G278" s="104"/>
      <c r="H278" s="104"/>
      <c r="I278" s="99"/>
      <c r="J278" s="100"/>
      <c r="K278" s="100"/>
      <c r="L278" s="100"/>
      <c r="M278" s="100"/>
      <c r="N278" s="100"/>
      <c r="O278" s="100"/>
      <c r="P278" s="100"/>
      <c r="Q278" s="104"/>
      <c r="R278" s="100"/>
      <c r="S278" s="100"/>
      <c r="T278" s="100"/>
      <c r="U278" s="100"/>
      <c r="V278" s="100"/>
      <c r="W278" s="100"/>
      <c r="X278" s="100"/>
      <c r="Y278" s="100"/>
      <c r="Z278" s="100"/>
    </row>
    <row r="279" spans="1:26" x14ac:dyDescent="0.3">
      <c r="A279" s="99"/>
      <c r="B279" s="100"/>
      <c r="C279" s="101"/>
      <c r="D279" s="100"/>
      <c r="E279" s="104"/>
      <c r="F279" s="104"/>
      <c r="G279" s="104"/>
      <c r="H279" s="104"/>
      <c r="I279" s="99"/>
      <c r="J279" s="100"/>
      <c r="K279" s="100"/>
      <c r="L279" s="100"/>
      <c r="M279" s="100"/>
      <c r="N279" s="100"/>
      <c r="O279" s="100"/>
      <c r="P279" s="100"/>
      <c r="Q279" s="104"/>
      <c r="R279" s="100"/>
      <c r="S279" s="100"/>
      <c r="T279" s="100"/>
      <c r="U279" s="100"/>
      <c r="V279" s="100"/>
      <c r="W279" s="100"/>
      <c r="X279" s="100"/>
      <c r="Y279" s="100"/>
      <c r="Z279" s="100"/>
    </row>
    <row r="280" spans="1:26" x14ac:dyDescent="0.3">
      <c r="A280" s="99"/>
      <c r="B280" s="100"/>
      <c r="C280" s="101"/>
      <c r="D280" s="100"/>
      <c r="E280" s="104"/>
      <c r="F280" s="104"/>
      <c r="G280" s="104"/>
      <c r="H280" s="104"/>
      <c r="I280" s="99"/>
      <c r="J280" s="100"/>
      <c r="K280" s="100"/>
      <c r="L280" s="100"/>
      <c r="M280" s="100"/>
      <c r="N280" s="100"/>
      <c r="O280" s="100"/>
      <c r="P280" s="100"/>
      <c r="Q280" s="104"/>
      <c r="R280" s="100"/>
      <c r="S280" s="100"/>
      <c r="T280" s="100"/>
      <c r="U280" s="100"/>
      <c r="V280" s="100"/>
      <c r="W280" s="100"/>
      <c r="X280" s="100"/>
      <c r="Y280" s="100"/>
      <c r="Z280" s="100"/>
    </row>
    <row r="281" spans="1:26" x14ac:dyDescent="0.3">
      <c r="A281" s="99"/>
      <c r="B281" s="100"/>
      <c r="C281" s="101"/>
      <c r="D281" s="100"/>
      <c r="E281" s="104"/>
      <c r="F281" s="104"/>
      <c r="G281" s="104"/>
      <c r="H281" s="104"/>
      <c r="I281" s="99"/>
      <c r="J281" s="100"/>
      <c r="K281" s="100"/>
      <c r="L281" s="100"/>
      <c r="M281" s="100"/>
      <c r="N281" s="100"/>
      <c r="O281" s="100"/>
      <c r="P281" s="100"/>
      <c r="Q281" s="104"/>
      <c r="R281" s="100"/>
      <c r="S281" s="100"/>
      <c r="T281" s="100"/>
      <c r="U281" s="100"/>
      <c r="V281" s="100"/>
      <c r="W281" s="100"/>
      <c r="X281" s="100"/>
      <c r="Y281" s="100"/>
      <c r="Z281" s="100"/>
    </row>
    <row r="282" spans="1:26" x14ac:dyDescent="0.3">
      <c r="A282" s="99"/>
      <c r="B282" s="100"/>
      <c r="C282" s="101"/>
      <c r="D282" s="100"/>
      <c r="E282" s="104"/>
      <c r="F282" s="104"/>
      <c r="G282" s="104"/>
      <c r="H282" s="104"/>
      <c r="I282" s="99"/>
      <c r="J282" s="100"/>
      <c r="K282" s="100"/>
      <c r="L282" s="100"/>
      <c r="M282" s="100"/>
      <c r="N282" s="100"/>
      <c r="O282" s="100"/>
      <c r="P282" s="100"/>
      <c r="Q282" s="104"/>
      <c r="R282" s="100"/>
      <c r="S282" s="100"/>
      <c r="T282" s="100"/>
      <c r="U282" s="100"/>
      <c r="V282" s="100"/>
      <c r="W282" s="100"/>
      <c r="X282" s="100"/>
      <c r="Y282" s="100"/>
      <c r="Z282" s="100"/>
    </row>
    <row r="283" spans="1:26" x14ac:dyDescent="0.3">
      <c r="A283" s="99"/>
      <c r="B283" s="100"/>
      <c r="C283" s="101"/>
      <c r="D283" s="100"/>
      <c r="E283" s="104"/>
      <c r="F283" s="104"/>
      <c r="G283" s="104"/>
      <c r="H283" s="104"/>
      <c r="I283" s="99"/>
      <c r="J283" s="100"/>
      <c r="K283" s="100"/>
      <c r="L283" s="100"/>
      <c r="M283" s="100"/>
      <c r="N283" s="100"/>
      <c r="O283" s="100"/>
      <c r="P283" s="100"/>
      <c r="Q283" s="104"/>
      <c r="R283" s="100"/>
      <c r="S283" s="100"/>
      <c r="T283" s="100"/>
      <c r="U283" s="100"/>
      <c r="V283" s="100"/>
      <c r="W283" s="100"/>
      <c r="X283" s="100"/>
      <c r="Y283" s="100"/>
      <c r="Z283" s="100"/>
    </row>
    <row r="284" spans="1:26" x14ac:dyDescent="0.3">
      <c r="A284" s="99"/>
      <c r="B284" s="100"/>
      <c r="C284" s="101"/>
      <c r="D284" s="100"/>
      <c r="E284" s="104"/>
      <c r="F284" s="104"/>
      <c r="G284" s="104"/>
      <c r="H284" s="104"/>
      <c r="I284" s="99"/>
      <c r="J284" s="100"/>
      <c r="K284" s="100"/>
      <c r="L284" s="100"/>
      <c r="M284" s="100"/>
      <c r="N284" s="100"/>
      <c r="O284" s="100"/>
      <c r="P284" s="100"/>
      <c r="Q284" s="104"/>
      <c r="R284" s="100"/>
      <c r="S284" s="100"/>
      <c r="T284" s="100"/>
      <c r="U284" s="100"/>
      <c r="V284" s="100"/>
      <c r="W284" s="100"/>
      <c r="X284" s="100"/>
      <c r="Y284" s="100"/>
      <c r="Z284" s="100"/>
    </row>
    <row r="285" spans="1:26" x14ac:dyDescent="0.3">
      <c r="A285" s="99"/>
      <c r="B285" s="100"/>
      <c r="C285" s="101"/>
      <c r="D285" s="100"/>
      <c r="E285" s="104"/>
      <c r="F285" s="104"/>
      <c r="G285" s="104"/>
      <c r="H285" s="104"/>
      <c r="I285" s="99"/>
      <c r="J285" s="100"/>
      <c r="K285" s="100"/>
      <c r="L285" s="100"/>
      <c r="M285" s="100"/>
      <c r="N285" s="100"/>
      <c r="O285" s="100"/>
      <c r="P285" s="100"/>
      <c r="Q285" s="104"/>
      <c r="R285" s="100"/>
      <c r="S285" s="100"/>
      <c r="T285" s="100"/>
      <c r="U285" s="100"/>
      <c r="V285" s="100"/>
      <c r="W285" s="100"/>
      <c r="X285" s="100"/>
      <c r="Y285" s="100"/>
      <c r="Z285" s="100"/>
    </row>
    <row r="286" spans="1:26" x14ac:dyDescent="0.3">
      <c r="A286" s="99"/>
      <c r="B286" s="100"/>
      <c r="C286" s="101"/>
      <c r="D286" s="100"/>
      <c r="E286" s="104"/>
      <c r="F286" s="104"/>
      <c r="G286" s="104"/>
      <c r="H286" s="104"/>
      <c r="I286" s="99"/>
      <c r="J286" s="100"/>
      <c r="K286" s="100"/>
      <c r="L286" s="100"/>
      <c r="M286" s="100"/>
      <c r="N286" s="100"/>
      <c r="O286" s="100"/>
      <c r="P286" s="100"/>
      <c r="Q286" s="104"/>
      <c r="R286" s="100"/>
      <c r="S286" s="100"/>
      <c r="T286" s="100"/>
      <c r="U286" s="100"/>
      <c r="V286" s="100"/>
      <c r="W286" s="100"/>
      <c r="X286" s="100"/>
      <c r="Y286" s="100"/>
      <c r="Z286" s="100"/>
    </row>
    <row r="287" spans="1:26" x14ac:dyDescent="0.3">
      <c r="A287" s="99"/>
      <c r="B287" s="100"/>
      <c r="C287" s="101"/>
      <c r="D287" s="100"/>
      <c r="E287" s="104"/>
      <c r="F287" s="104"/>
      <c r="G287" s="104"/>
      <c r="H287" s="104"/>
      <c r="I287" s="99"/>
      <c r="J287" s="100"/>
      <c r="K287" s="100"/>
      <c r="L287" s="100"/>
      <c r="M287" s="100"/>
      <c r="N287" s="100"/>
      <c r="O287" s="100"/>
      <c r="P287" s="100"/>
      <c r="Q287" s="104"/>
      <c r="R287" s="100"/>
      <c r="S287" s="100"/>
      <c r="T287" s="100"/>
      <c r="U287" s="100"/>
      <c r="V287" s="100"/>
      <c r="W287" s="100"/>
      <c r="X287" s="100"/>
      <c r="Y287" s="100"/>
      <c r="Z287" s="100"/>
    </row>
    <row r="288" spans="1:26" x14ac:dyDescent="0.3">
      <c r="M288" s="100"/>
      <c r="N288" s="100"/>
      <c r="O288" s="100"/>
      <c r="P288" s="100"/>
      <c r="Q288" s="104"/>
      <c r="R288" s="100"/>
      <c r="S288" s="100"/>
      <c r="T288" s="100"/>
      <c r="U288" s="100"/>
      <c r="V288" s="100"/>
      <c r="W288" s="100"/>
      <c r="X288" s="100"/>
      <c r="Y288" s="100"/>
      <c r="Z288" s="100"/>
    </row>
    <row r="289" spans="18:26" x14ac:dyDescent="0.3">
      <c r="R289" s="100"/>
      <c r="S289" s="100"/>
      <c r="T289" s="100"/>
      <c r="U289" s="100"/>
      <c r="V289" s="100"/>
      <c r="W289" s="100"/>
      <c r="X289" s="100"/>
      <c r="Y289" s="100"/>
      <c r="Z289" s="100"/>
    </row>
    <row r="290" spans="18:26" x14ac:dyDescent="0.3">
      <c r="R290" s="100"/>
      <c r="S290" s="100"/>
      <c r="T290" s="100"/>
      <c r="U290" s="100"/>
      <c r="V290" s="100"/>
      <c r="W290" s="100"/>
      <c r="X290" s="100"/>
      <c r="Y290" s="100"/>
      <c r="Z290" s="100"/>
    </row>
    <row r="291" spans="18:26" x14ac:dyDescent="0.3">
      <c r="R291" s="100"/>
      <c r="S291" s="100"/>
      <c r="T291" s="100"/>
      <c r="U291" s="100"/>
      <c r="V291" s="100"/>
      <c r="W291" s="100"/>
      <c r="X291" s="100"/>
      <c r="Y291" s="100"/>
      <c r="Z291" s="100"/>
    </row>
    <row r="292" spans="18:26" x14ac:dyDescent="0.3">
      <c r="R292" s="100"/>
      <c r="S292" s="100"/>
      <c r="T292" s="100"/>
      <c r="U292" s="100"/>
      <c r="V292" s="100"/>
      <c r="W292" s="100"/>
      <c r="X292" s="100"/>
      <c r="Y292" s="100"/>
      <c r="Z292" s="100"/>
    </row>
    <row r="293" spans="18:26" x14ac:dyDescent="0.3">
      <c r="R293" s="100"/>
      <c r="S293" s="100"/>
      <c r="T293" s="100"/>
      <c r="U293" s="100"/>
      <c r="V293" s="100"/>
      <c r="W293" s="100"/>
      <c r="X293" s="100"/>
      <c r="Y293" s="100"/>
      <c r="Z293" s="100"/>
    </row>
    <row r="294" spans="18:26" x14ac:dyDescent="0.3">
      <c r="R294" s="100"/>
      <c r="S294" s="100"/>
      <c r="T294" s="100"/>
      <c r="U294" s="100"/>
      <c r="V294" s="100"/>
      <c r="W294" s="100"/>
      <c r="X294" s="100"/>
      <c r="Y294" s="100"/>
      <c r="Z294" s="100"/>
    </row>
    <row r="295" spans="18:26" x14ac:dyDescent="0.3">
      <c r="R295" s="100"/>
      <c r="S295" s="100"/>
      <c r="T295" s="100"/>
      <c r="U295" s="100"/>
      <c r="V295" s="100"/>
      <c r="W295" s="100"/>
      <c r="X295" s="100"/>
      <c r="Y295" s="100"/>
      <c r="Z295" s="100"/>
    </row>
    <row r="296" spans="18:26" x14ac:dyDescent="0.3">
      <c r="R296" s="100"/>
      <c r="S296" s="100"/>
      <c r="T296" s="100"/>
      <c r="U296" s="100"/>
      <c r="V296" s="100"/>
      <c r="W296" s="100"/>
      <c r="X296" s="100"/>
      <c r="Y296" s="100"/>
      <c r="Z296" s="100"/>
    </row>
    <row r="297" spans="18:26" x14ac:dyDescent="0.3">
      <c r="R297" s="100"/>
      <c r="S297" s="100"/>
      <c r="T297" s="100"/>
      <c r="U297" s="100"/>
      <c r="V297" s="100"/>
      <c r="W297" s="100"/>
      <c r="X297" s="100"/>
      <c r="Y297" s="100"/>
      <c r="Z297" s="100"/>
    </row>
    <row r="298" spans="18:26" x14ac:dyDescent="0.3">
      <c r="R298" s="100"/>
      <c r="S298" s="100"/>
      <c r="T298" s="100"/>
      <c r="U298" s="100"/>
      <c r="V298" s="100"/>
      <c r="W298" s="100"/>
      <c r="X298" s="100"/>
      <c r="Y298" s="100"/>
      <c r="Z298" s="100"/>
    </row>
    <row r="299" spans="18:26" x14ac:dyDescent="0.3">
      <c r="R299" s="100"/>
      <c r="S299" s="100"/>
      <c r="T299" s="100"/>
      <c r="U299" s="100"/>
      <c r="V299" s="100"/>
      <c r="W299" s="100"/>
      <c r="X299" s="100"/>
      <c r="Y299" s="100"/>
      <c r="Z299" s="100"/>
    </row>
    <row r="300" spans="18:26" x14ac:dyDescent="0.3">
      <c r="R300" s="100"/>
      <c r="S300" s="100"/>
      <c r="T300" s="100"/>
      <c r="U300" s="100"/>
      <c r="V300" s="100"/>
      <c r="W300" s="100"/>
      <c r="X300" s="100"/>
      <c r="Y300" s="100"/>
      <c r="Z300" s="100"/>
    </row>
    <row r="301" spans="18:26" x14ac:dyDescent="0.3">
      <c r="R301" s="100"/>
      <c r="S301" s="100"/>
      <c r="T301" s="100"/>
      <c r="U301" s="100"/>
      <c r="V301" s="100"/>
      <c r="W301" s="100"/>
      <c r="X301" s="100"/>
      <c r="Y301" s="100"/>
      <c r="Z301" s="100"/>
    </row>
    <row r="302" spans="18:26" x14ac:dyDescent="0.3">
      <c r="R302" s="100"/>
      <c r="S302" s="100"/>
      <c r="T302" s="100"/>
      <c r="U302" s="100"/>
      <c r="V302" s="100"/>
      <c r="W302" s="100"/>
      <c r="X302" s="100"/>
      <c r="Y302" s="100"/>
      <c r="Z302" s="100"/>
    </row>
    <row r="303" spans="18:26" x14ac:dyDescent="0.3">
      <c r="R303" s="100"/>
      <c r="S303" s="100"/>
      <c r="T303" s="100"/>
      <c r="U303" s="100"/>
      <c r="V303" s="100"/>
      <c r="W303" s="100"/>
      <c r="X303" s="100"/>
      <c r="Y303" s="100"/>
      <c r="Z303" s="100"/>
    </row>
    <row r="304" spans="18:26" x14ac:dyDescent="0.3">
      <c r="R304" s="100"/>
      <c r="S304" s="100"/>
      <c r="T304" s="100"/>
      <c r="U304" s="100"/>
      <c r="V304" s="100"/>
      <c r="W304" s="100"/>
      <c r="X304" s="100"/>
      <c r="Y304" s="100"/>
      <c r="Z304" s="100"/>
    </row>
    <row r="305" spans="18:26" x14ac:dyDescent="0.3">
      <c r="R305" s="100"/>
      <c r="S305" s="100"/>
      <c r="T305" s="100"/>
      <c r="U305" s="100"/>
      <c r="V305" s="100"/>
      <c r="W305" s="100"/>
      <c r="X305" s="100"/>
      <c r="Y305" s="100"/>
      <c r="Z305" s="100"/>
    </row>
    <row r="306" spans="18:26" x14ac:dyDescent="0.3">
      <c r="R306" s="100"/>
      <c r="S306" s="100"/>
      <c r="T306" s="100"/>
      <c r="U306" s="100"/>
      <c r="V306" s="100"/>
      <c r="W306" s="100"/>
      <c r="X306" s="100"/>
      <c r="Y306" s="100"/>
      <c r="Z306" s="100"/>
    </row>
    <row r="307" spans="18:26" x14ac:dyDescent="0.3">
      <c r="R307" s="100"/>
      <c r="S307" s="100"/>
      <c r="T307" s="100"/>
      <c r="U307" s="100"/>
      <c r="V307" s="100"/>
      <c r="W307" s="100"/>
      <c r="X307" s="100"/>
      <c r="Y307" s="100"/>
      <c r="Z307" s="100"/>
    </row>
    <row r="308" spans="18:26" x14ac:dyDescent="0.3">
      <c r="R308" s="100"/>
      <c r="S308" s="100"/>
      <c r="T308" s="100"/>
      <c r="U308" s="100"/>
      <c r="V308" s="100"/>
      <c r="W308" s="100"/>
      <c r="X308" s="100"/>
      <c r="Y308" s="100"/>
      <c r="Z308" s="100"/>
    </row>
    <row r="309" spans="18:26" x14ac:dyDescent="0.3">
      <c r="R309" s="100"/>
      <c r="S309" s="100"/>
      <c r="T309" s="100"/>
      <c r="U309" s="100"/>
      <c r="V309" s="100"/>
      <c r="W309" s="100"/>
      <c r="X309" s="100"/>
      <c r="Y309" s="100"/>
      <c r="Z309" s="100"/>
    </row>
    <row r="310" spans="18:26" x14ac:dyDescent="0.3">
      <c r="R310" s="100"/>
      <c r="S310" s="100"/>
      <c r="T310" s="100"/>
      <c r="U310" s="100"/>
      <c r="V310" s="100"/>
      <c r="W310" s="100"/>
      <c r="X310" s="100"/>
      <c r="Y310" s="100"/>
      <c r="Z310" s="100"/>
    </row>
    <row r="311" spans="18:26" x14ac:dyDescent="0.3">
      <c r="R311" s="100"/>
      <c r="S311" s="100"/>
      <c r="T311" s="100"/>
      <c r="U311" s="100"/>
      <c r="V311" s="100"/>
      <c r="W311" s="100"/>
      <c r="X311" s="100"/>
      <c r="Y311" s="100"/>
      <c r="Z311" s="100"/>
    </row>
    <row r="312" spans="18:26" x14ac:dyDescent="0.3">
      <c r="R312" s="100"/>
      <c r="S312" s="100"/>
      <c r="T312" s="100"/>
      <c r="U312" s="100"/>
      <c r="V312" s="100"/>
      <c r="W312" s="100"/>
      <c r="X312" s="100"/>
      <c r="Y312" s="100"/>
      <c r="Z312" s="100"/>
    </row>
    <row r="313" spans="18:26" x14ac:dyDescent="0.3">
      <c r="R313" s="100"/>
      <c r="S313" s="100"/>
      <c r="T313" s="100"/>
      <c r="U313" s="100"/>
      <c r="V313" s="100"/>
      <c r="W313" s="100"/>
      <c r="X313" s="100"/>
      <c r="Y313" s="100"/>
      <c r="Z313" s="100"/>
    </row>
    <row r="314" spans="18:26" x14ac:dyDescent="0.3">
      <c r="R314" s="100"/>
      <c r="S314" s="100"/>
      <c r="T314" s="100"/>
      <c r="U314" s="100"/>
      <c r="V314" s="100"/>
      <c r="W314" s="100"/>
      <c r="X314" s="100"/>
      <c r="Y314" s="100"/>
      <c r="Z314" s="100"/>
    </row>
    <row r="315" spans="18:26" x14ac:dyDescent="0.3">
      <c r="R315" s="100"/>
      <c r="S315" s="100"/>
      <c r="T315" s="100"/>
      <c r="U315" s="100"/>
      <c r="V315" s="100"/>
      <c r="W315" s="100"/>
      <c r="X315" s="100"/>
      <c r="Y315" s="100"/>
      <c r="Z315" s="100"/>
    </row>
    <row r="316" spans="18:26" x14ac:dyDescent="0.3">
      <c r="R316" s="100"/>
      <c r="S316" s="100"/>
      <c r="T316" s="100"/>
      <c r="U316" s="100"/>
      <c r="V316" s="100"/>
      <c r="W316" s="100"/>
      <c r="X316" s="100"/>
      <c r="Y316" s="100"/>
      <c r="Z316" s="100"/>
    </row>
    <row r="317" spans="18:26" x14ac:dyDescent="0.3">
      <c r="R317" s="100"/>
      <c r="S317" s="100"/>
      <c r="T317" s="100"/>
      <c r="U317" s="100"/>
      <c r="V317" s="100"/>
      <c r="W317" s="100"/>
      <c r="X317" s="100"/>
      <c r="Y317" s="100"/>
      <c r="Z317" s="100"/>
    </row>
    <row r="318" spans="18:26" x14ac:dyDescent="0.3">
      <c r="R318" s="100"/>
      <c r="S318" s="100"/>
      <c r="T318" s="100"/>
      <c r="U318" s="100"/>
      <c r="V318" s="100"/>
      <c r="W318" s="100"/>
      <c r="X318" s="100"/>
      <c r="Y318" s="100"/>
      <c r="Z318" s="100"/>
    </row>
    <row r="319" spans="18:26" x14ac:dyDescent="0.3">
      <c r="R319" s="100"/>
      <c r="S319" s="100"/>
      <c r="T319" s="100"/>
      <c r="U319" s="100"/>
      <c r="V319" s="100"/>
      <c r="W319" s="100"/>
      <c r="X319" s="100"/>
      <c r="Y319" s="100"/>
      <c r="Z319" s="100"/>
    </row>
    <row r="320" spans="18:26" x14ac:dyDescent="0.3">
      <c r="R320" s="100"/>
      <c r="S320" s="100"/>
      <c r="T320" s="100"/>
      <c r="U320" s="100"/>
      <c r="V320" s="100"/>
      <c r="W320" s="100"/>
      <c r="X320" s="100"/>
      <c r="Y320" s="100"/>
      <c r="Z320" s="100"/>
    </row>
    <row r="321" spans="18:26" x14ac:dyDescent="0.3">
      <c r="R321" s="100"/>
      <c r="S321" s="100"/>
      <c r="T321" s="100"/>
      <c r="U321" s="100"/>
      <c r="V321" s="100"/>
      <c r="W321" s="100"/>
      <c r="X321" s="100"/>
      <c r="Y321" s="100"/>
      <c r="Z321" s="100"/>
    </row>
    <row r="322" spans="18:26" x14ac:dyDescent="0.3">
      <c r="R322" s="100"/>
      <c r="S322" s="100"/>
      <c r="T322" s="100"/>
      <c r="U322" s="100"/>
      <c r="V322" s="100"/>
      <c r="W322" s="100"/>
      <c r="X322" s="100"/>
      <c r="Y322" s="100"/>
      <c r="Z322" s="100"/>
    </row>
    <row r="323" spans="18:26" x14ac:dyDescent="0.3">
      <c r="R323" s="100"/>
      <c r="S323" s="100"/>
      <c r="T323" s="100"/>
      <c r="U323" s="100"/>
      <c r="V323" s="100"/>
      <c r="W323" s="100"/>
      <c r="X323" s="100"/>
      <c r="Y323" s="100"/>
      <c r="Z323" s="100"/>
    </row>
    <row r="324" spans="18:26" x14ac:dyDescent="0.3">
      <c r="R324" s="100"/>
      <c r="S324" s="100"/>
      <c r="T324" s="100"/>
      <c r="U324" s="100"/>
      <c r="V324" s="100"/>
      <c r="W324" s="100"/>
      <c r="X324" s="100"/>
      <c r="Y324" s="100"/>
      <c r="Z324" s="100"/>
    </row>
    <row r="325" spans="18:26" x14ac:dyDescent="0.3">
      <c r="R325" s="100"/>
      <c r="S325" s="100"/>
      <c r="T325" s="100"/>
      <c r="U325" s="100"/>
      <c r="V325" s="100"/>
      <c r="W325" s="100"/>
      <c r="X325" s="100"/>
      <c r="Y325" s="100"/>
      <c r="Z325" s="100"/>
    </row>
    <row r="326" spans="18:26" x14ac:dyDescent="0.3">
      <c r="R326" s="100"/>
      <c r="S326" s="100"/>
      <c r="T326" s="100"/>
      <c r="U326" s="100"/>
      <c r="V326" s="100"/>
      <c r="W326" s="100"/>
      <c r="X326" s="100"/>
      <c r="Y326" s="100"/>
      <c r="Z326" s="100"/>
    </row>
    <row r="327" spans="18:26" x14ac:dyDescent="0.3">
      <c r="R327" s="100"/>
      <c r="S327" s="100"/>
      <c r="T327" s="100"/>
      <c r="U327" s="100"/>
      <c r="V327" s="100"/>
      <c r="W327" s="100"/>
      <c r="X327" s="100"/>
      <c r="Y327" s="100"/>
      <c r="Z327" s="100"/>
    </row>
    <row r="328" spans="18:26" x14ac:dyDescent="0.3">
      <c r="R328" s="100"/>
      <c r="S328" s="100"/>
      <c r="T328" s="100"/>
      <c r="U328" s="100"/>
      <c r="V328" s="100"/>
      <c r="W328" s="100"/>
      <c r="X328" s="100"/>
      <c r="Y328" s="100"/>
      <c r="Z328" s="100"/>
    </row>
    <row r="329" spans="18:26" x14ac:dyDescent="0.3">
      <c r="R329" s="100"/>
      <c r="S329" s="100"/>
      <c r="T329" s="100"/>
      <c r="U329" s="100"/>
      <c r="V329" s="100"/>
      <c r="W329" s="100"/>
      <c r="X329" s="100"/>
      <c r="Y329" s="100"/>
      <c r="Z329" s="100"/>
    </row>
    <row r="330" spans="18:26" x14ac:dyDescent="0.3">
      <c r="R330" s="100"/>
      <c r="S330" s="100"/>
      <c r="T330" s="100"/>
      <c r="U330" s="100"/>
      <c r="V330" s="100"/>
      <c r="W330" s="100"/>
      <c r="X330" s="100"/>
      <c r="Y330" s="100"/>
      <c r="Z330" s="100"/>
    </row>
    <row r="331" spans="18:26" x14ac:dyDescent="0.3">
      <c r="R331" s="100"/>
      <c r="S331" s="100"/>
      <c r="T331" s="100"/>
      <c r="U331" s="100"/>
      <c r="V331" s="100"/>
      <c r="W331" s="100"/>
      <c r="X331" s="100"/>
      <c r="Y331" s="100"/>
      <c r="Z331" s="100"/>
    </row>
    <row r="332" spans="18:26" x14ac:dyDescent="0.3">
      <c r="R332" s="100"/>
      <c r="S332" s="100"/>
      <c r="T332" s="100"/>
      <c r="U332" s="100"/>
      <c r="V332" s="100"/>
      <c r="W332" s="100"/>
      <c r="X332" s="100"/>
      <c r="Y332" s="100"/>
      <c r="Z332" s="100"/>
    </row>
    <row r="333" spans="18:26" x14ac:dyDescent="0.3">
      <c r="R333" s="100"/>
      <c r="S333" s="100"/>
      <c r="T333" s="100"/>
      <c r="U333" s="100"/>
      <c r="V333" s="100"/>
      <c r="W333" s="100"/>
      <c r="X333" s="100"/>
      <c r="Y333" s="100"/>
      <c r="Z333" s="100"/>
    </row>
    <row r="334" spans="18:26" x14ac:dyDescent="0.3">
      <c r="R334" s="100"/>
      <c r="S334" s="100"/>
      <c r="T334" s="100"/>
      <c r="U334" s="100"/>
      <c r="V334" s="100"/>
      <c r="W334" s="100"/>
      <c r="X334" s="100"/>
      <c r="Y334" s="100"/>
      <c r="Z334" s="100"/>
    </row>
    <row r="335" spans="18:26" x14ac:dyDescent="0.3">
      <c r="R335" s="100"/>
      <c r="S335" s="100"/>
      <c r="T335" s="100"/>
      <c r="U335" s="100"/>
      <c r="V335" s="100"/>
      <c r="W335" s="100"/>
      <c r="X335" s="100"/>
      <c r="Y335" s="100"/>
      <c r="Z335" s="100"/>
    </row>
    <row r="336" spans="18:26" x14ac:dyDescent="0.3">
      <c r="R336" s="100"/>
      <c r="S336" s="100"/>
      <c r="T336" s="100"/>
      <c r="U336" s="100"/>
      <c r="V336" s="100"/>
      <c r="W336" s="100"/>
      <c r="X336" s="100"/>
      <c r="Y336" s="100"/>
      <c r="Z336" s="100"/>
    </row>
    <row r="337" spans="18:26" x14ac:dyDescent="0.3">
      <c r="R337" s="100"/>
      <c r="S337" s="100"/>
      <c r="T337" s="100"/>
      <c r="U337" s="100"/>
      <c r="V337" s="100"/>
      <c r="W337" s="100"/>
      <c r="X337" s="100"/>
      <c r="Y337" s="100"/>
      <c r="Z337" s="100"/>
    </row>
    <row r="338" spans="18:26" x14ac:dyDescent="0.3">
      <c r="R338" s="100"/>
      <c r="S338" s="100"/>
      <c r="T338" s="100"/>
      <c r="U338" s="100"/>
      <c r="V338" s="100"/>
      <c r="W338" s="100"/>
      <c r="X338" s="100"/>
      <c r="Y338" s="100"/>
      <c r="Z338" s="100"/>
    </row>
    <row r="339" spans="18:26" x14ac:dyDescent="0.3">
      <c r="R339" s="100"/>
      <c r="S339" s="100"/>
      <c r="T339" s="100"/>
      <c r="U339" s="100"/>
      <c r="V339" s="100"/>
      <c r="W339" s="100"/>
      <c r="X339" s="100"/>
      <c r="Y339" s="100"/>
      <c r="Z339" s="100"/>
    </row>
    <row r="340" spans="18:26" x14ac:dyDescent="0.3">
      <c r="R340" s="100"/>
      <c r="S340" s="100"/>
      <c r="T340" s="100"/>
      <c r="U340" s="100"/>
      <c r="V340" s="100"/>
      <c r="W340" s="100"/>
      <c r="X340" s="100"/>
      <c r="Y340" s="100"/>
      <c r="Z340" s="100"/>
    </row>
    <row r="341" spans="18:26" x14ac:dyDescent="0.3">
      <c r="R341" s="100"/>
      <c r="S341" s="100"/>
      <c r="T341" s="100"/>
      <c r="U341" s="100"/>
      <c r="V341" s="100"/>
      <c r="W341" s="100"/>
      <c r="X341" s="100"/>
      <c r="Y341" s="100"/>
      <c r="Z341" s="100"/>
    </row>
    <row r="342" spans="18:26" x14ac:dyDescent="0.3">
      <c r="R342" s="100"/>
      <c r="S342" s="100"/>
      <c r="T342" s="100"/>
      <c r="U342" s="100"/>
      <c r="V342" s="100"/>
      <c r="W342" s="100"/>
      <c r="X342" s="100"/>
      <c r="Y342" s="100"/>
      <c r="Z342" s="100"/>
    </row>
    <row r="343" spans="18:26" x14ac:dyDescent="0.3">
      <c r="R343" s="100"/>
      <c r="S343" s="100"/>
      <c r="T343" s="100"/>
      <c r="U343" s="100"/>
      <c r="V343" s="100"/>
      <c r="W343" s="100"/>
      <c r="X343" s="100"/>
      <c r="Y343" s="100"/>
      <c r="Z343" s="100"/>
    </row>
    <row r="344" spans="18:26" x14ac:dyDescent="0.3">
      <c r="R344" s="100"/>
      <c r="S344" s="100"/>
      <c r="T344" s="100"/>
      <c r="U344" s="100"/>
      <c r="V344" s="100"/>
      <c r="W344" s="100"/>
      <c r="X344" s="100"/>
      <c r="Y344" s="100"/>
      <c r="Z344" s="100"/>
    </row>
    <row r="345" spans="18:26" x14ac:dyDescent="0.3">
      <c r="R345" s="100"/>
      <c r="S345" s="100"/>
      <c r="T345" s="100"/>
      <c r="U345" s="100"/>
      <c r="V345" s="100"/>
      <c r="W345" s="100"/>
      <c r="X345" s="100"/>
      <c r="Y345" s="100"/>
      <c r="Z345" s="100"/>
    </row>
    <row r="346" spans="18:26" x14ac:dyDescent="0.3">
      <c r="R346" s="100"/>
      <c r="S346" s="100"/>
      <c r="T346" s="100"/>
      <c r="U346" s="100"/>
      <c r="V346" s="100"/>
      <c r="W346" s="100"/>
      <c r="X346" s="100"/>
      <c r="Y346" s="100"/>
      <c r="Z346" s="100"/>
    </row>
    <row r="347" spans="18:26" x14ac:dyDescent="0.3">
      <c r="R347" s="100"/>
      <c r="S347" s="100"/>
      <c r="T347" s="100"/>
      <c r="U347" s="100"/>
      <c r="V347" s="100"/>
      <c r="W347" s="100"/>
      <c r="X347" s="100"/>
      <c r="Y347" s="100"/>
      <c r="Z347" s="100"/>
    </row>
    <row r="348" spans="18:26" x14ac:dyDescent="0.3">
      <c r="R348" s="100"/>
      <c r="S348" s="100"/>
      <c r="T348" s="100"/>
      <c r="U348" s="100"/>
      <c r="V348" s="100"/>
      <c r="W348" s="100"/>
      <c r="X348" s="100"/>
      <c r="Y348" s="100"/>
      <c r="Z348" s="100"/>
    </row>
    <row r="349" spans="18:26" x14ac:dyDescent="0.3">
      <c r="R349" s="100"/>
      <c r="S349" s="100"/>
      <c r="T349" s="100"/>
      <c r="U349" s="100"/>
      <c r="V349" s="100"/>
      <c r="W349" s="100"/>
      <c r="X349" s="100"/>
      <c r="Y349" s="100"/>
      <c r="Z349" s="100"/>
    </row>
    <row r="350" spans="18:26" x14ac:dyDescent="0.3">
      <c r="R350" s="100"/>
      <c r="S350" s="100"/>
      <c r="T350" s="100"/>
      <c r="U350" s="100"/>
      <c r="V350" s="100"/>
      <c r="W350" s="100"/>
      <c r="X350" s="100"/>
      <c r="Y350" s="100"/>
      <c r="Z350" s="100"/>
    </row>
    <row r="351" spans="18:26" x14ac:dyDescent="0.3">
      <c r="R351" s="100"/>
      <c r="S351" s="100"/>
      <c r="T351" s="100"/>
      <c r="U351" s="100"/>
      <c r="V351" s="100"/>
      <c r="W351" s="100"/>
      <c r="X351" s="100"/>
      <c r="Y351" s="100"/>
      <c r="Z351" s="100"/>
    </row>
    <row r="352" spans="18:26" x14ac:dyDescent="0.3">
      <c r="R352" s="100"/>
      <c r="S352" s="100"/>
      <c r="T352" s="100"/>
      <c r="U352" s="100"/>
      <c r="V352" s="100"/>
      <c r="W352" s="100"/>
      <c r="X352" s="100"/>
      <c r="Y352" s="100"/>
      <c r="Z352" s="100"/>
    </row>
    <row r="353" spans="18:26" x14ac:dyDescent="0.3">
      <c r="R353" s="100"/>
      <c r="S353" s="100"/>
      <c r="T353" s="100"/>
      <c r="U353" s="100"/>
      <c r="V353" s="100"/>
      <c r="W353" s="100"/>
      <c r="X353" s="100"/>
      <c r="Y353" s="100"/>
      <c r="Z353" s="100"/>
    </row>
    <row r="354" spans="18:26" x14ac:dyDescent="0.3">
      <c r="R354" s="100"/>
      <c r="S354" s="100"/>
      <c r="T354" s="100"/>
      <c r="U354" s="100"/>
      <c r="V354" s="100"/>
      <c r="W354" s="100"/>
      <c r="X354" s="100"/>
      <c r="Y354" s="100"/>
      <c r="Z354" s="100"/>
    </row>
    <row r="355" spans="18:26" x14ac:dyDescent="0.3">
      <c r="R355" s="100"/>
      <c r="S355" s="100"/>
      <c r="T355" s="100"/>
      <c r="U355" s="100"/>
      <c r="V355" s="100"/>
      <c r="W355" s="100"/>
      <c r="X355" s="100"/>
      <c r="Y355" s="100"/>
      <c r="Z355" s="100"/>
    </row>
    <row r="356" spans="18:26" x14ac:dyDescent="0.3">
      <c r="R356" s="100"/>
      <c r="S356" s="100"/>
      <c r="T356" s="100"/>
      <c r="U356" s="100"/>
      <c r="V356" s="100"/>
      <c r="W356" s="100"/>
      <c r="X356" s="100"/>
      <c r="Y356" s="100"/>
      <c r="Z356" s="100"/>
    </row>
    <row r="357" spans="18:26" x14ac:dyDescent="0.3">
      <c r="R357" s="100"/>
      <c r="S357" s="100"/>
      <c r="T357" s="100"/>
      <c r="U357" s="100"/>
      <c r="V357" s="100"/>
      <c r="W357" s="100"/>
      <c r="X357" s="100"/>
      <c r="Y357" s="100"/>
      <c r="Z357" s="100"/>
    </row>
    <row r="358" spans="18:26" x14ac:dyDescent="0.3">
      <c r="R358" s="100"/>
      <c r="S358" s="100"/>
      <c r="T358" s="100"/>
      <c r="U358" s="100"/>
      <c r="V358" s="100"/>
      <c r="W358" s="100"/>
      <c r="X358" s="100"/>
      <c r="Y358" s="100"/>
      <c r="Z358" s="100"/>
    </row>
    <row r="359" spans="18:26" x14ac:dyDescent="0.3">
      <c r="R359" s="100"/>
      <c r="S359" s="100"/>
      <c r="T359" s="100"/>
      <c r="U359" s="100"/>
      <c r="V359" s="100"/>
      <c r="W359" s="100"/>
      <c r="X359" s="100"/>
      <c r="Y359" s="100"/>
      <c r="Z359" s="100"/>
    </row>
    <row r="360" spans="18:26" x14ac:dyDescent="0.3">
      <c r="R360" s="100"/>
      <c r="S360" s="100"/>
      <c r="T360" s="100"/>
      <c r="U360" s="100"/>
      <c r="V360" s="100"/>
      <c r="W360" s="100"/>
      <c r="X360" s="100"/>
      <c r="Y360" s="100"/>
      <c r="Z360" s="100"/>
    </row>
    <row r="361" spans="18:26" x14ac:dyDescent="0.3">
      <c r="R361" s="100"/>
      <c r="S361" s="100"/>
      <c r="T361" s="100"/>
      <c r="U361" s="100"/>
      <c r="V361" s="100"/>
      <c r="W361" s="100"/>
      <c r="X361" s="100"/>
      <c r="Y361" s="100"/>
      <c r="Z361" s="100"/>
    </row>
    <row r="362" spans="18:26" x14ac:dyDescent="0.3">
      <c r="R362" s="100"/>
      <c r="S362" s="100"/>
      <c r="T362" s="100"/>
      <c r="U362" s="100"/>
      <c r="V362" s="100"/>
      <c r="W362" s="100"/>
      <c r="X362" s="100"/>
      <c r="Y362" s="100"/>
      <c r="Z362" s="100"/>
    </row>
    <row r="363" spans="18:26" x14ac:dyDescent="0.3">
      <c r="R363" s="100"/>
      <c r="S363" s="100"/>
      <c r="T363" s="100"/>
      <c r="U363" s="100"/>
      <c r="V363" s="100"/>
      <c r="W363" s="100"/>
      <c r="X363" s="100"/>
      <c r="Y363" s="100"/>
      <c r="Z363" s="100"/>
    </row>
    <row r="364" spans="18:26" x14ac:dyDescent="0.3">
      <c r="R364" s="100"/>
      <c r="S364" s="100"/>
      <c r="T364" s="100"/>
      <c r="U364" s="100"/>
      <c r="V364" s="100"/>
      <c r="W364" s="100"/>
      <c r="X364" s="100"/>
      <c r="Y364" s="100"/>
      <c r="Z364" s="100"/>
    </row>
    <row r="365" spans="18:26" x14ac:dyDescent="0.3">
      <c r="R365" s="100"/>
      <c r="S365" s="100"/>
      <c r="T365" s="100"/>
      <c r="U365" s="100"/>
      <c r="V365" s="100"/>
      <c r="W365" s="100"/>
      <c r="X365" s="100"/>
      <c r="Y365" s="100"/>
      <c r="Z365" s="100"/>
    </row>
    <row r="366" spans="18:26" x14ac:dyDescent="0.3">
      <c r="R366" s="100"/>
      <c r="S366" s="100"/>
      <c r="T366" s="100"/>
      <c r="U366" s="100"/>
      <c r="V366" s="100"/>
      <c r="W366" s="100"/>
      <c r="X366" s="100"/>
      <c r="Y366" s="100"/>
      <c r="Z366" s="100"/>
    </row>
    <row r="367" spans="18:26" x14ac:dyDescent="0.3">
      <c r="R367" s="100"/>
      <c r="S367" s="100"/>
      <c r="T367" s="100"/>
      <c r="U367" s="100"/>
      <c r="V367" s="100"/>
      <c r="W367" s="100"/>
      <c r="X367" s="100"/>
      <c r="Y367" s="100"/>
      <c r="Z367" s="100"/>
    </row>
    <row r="368" spans="18:26" x14ac:dyDescent="0.3">
      <c r="R368" s="100"/>
      <c r="S368" s="100"/>
      <c r="T368" s="100"/>
      <c r="U368" s="100"/>
      <c r="V368" s="100"/>
      <c r="W368" s="100"/>
      <c r="X368" s="100"/>
      <c r="Y368" s="100"/>
      <c r="Z368" s="100"/>
    </row>
    <row r="369" spans="18:26" x14ac:dyDescent="0.3">
      <c r="R369" s="100"/>
      <c r="S369" s="100"/>
      <c r="T369" s="100"/>
      <c r="U369" s="100"/>
      <c r="V369" s="100"/>
      <c r="W369" s="100"/>
      <c r="X369" s="100"/>
      <c r="Y369" s="100"/>
      <c r="Z369" s="100"/>
    </row>
    <row r="370" spans="18:26" x14ac:dyDescent="0.3">
      <c r="R370" s="100"/>
      <c r="S370" s="100"/>
      <c r="T370" s="100"/>
      <c r="U370" s="100"/>
      <c r="V370" s="100"/>
      <c r="W370" s="100"/>
      <c r="X370" s="100"/>
      <c r="Y370" s="100"/>
      <c r="Z370" s="100"/>
    </row>
    <row r="371" spans="18:26" x14ac:dyDescent="0.3">
      <c r="R371" s="100"/>
      <c r="S371" s="100"/>
      <c r="T371" s="100"/>
      <c r="U371" s="100"/>
      <c r="V371" s="100"/>
      <c r="W371" s="100"/>
      <c r="X371" s="100"/>
      <c r="Y371" s="100"/>
      <c r="Z371" s="100"/>
    </row>
    <row r="372" spans="18:26" x14ac:dyDescent="0.3">
      <c r="R372" s="100"/>
      <c r="S372" s="100"/>
      <c r="T372" s="100"/>
      <c r="U372" s="100"/>
      <c r="V372" s="100"/>
      <c r="W372" s="100"/>
      <c r="X372" s="100"/>
      <c r="Y372" s="100"/>
      <c r="Z372" s="100"/>
    </row>
    <row r="373" spans="18:26" x14ac:dyDescent="0.3">
      <c r="R373" s="100"/>
      <c r="S373" s="100"/>
      <c r="T373" s="100"/>
      <c r="U373" s="100"/>
      <c r="V373" s="100"/>
      <c r="W373" s="100"/>
      <c r="X373" s="100"/>
      <c r="Y373" s="100"/>
      <c r="Z373" s="100"/>
    </row>
    <row r="374" spans="18:26" x14ac:dyDescent="0.3">
      <c r="R374" s="100"/>
      <c r="S374" s="100"/>
      <c r="T374" s="100"/>
      <c r="U374" s="100"/>
      <c r="V374" s="100"/>
      <c r="W374" s="100"/>
      <c r="X374" s="100"/>
      <c r="Y374" s="100"/>
      <c r="Z374" s="100"/>
    </row>
    <row r="375" spans="18:26" x14ac:dyDescent="0.3">
      <c r="R375" s="100"/>
      <c r="S375" s="100"/>
      <c r="T375" s="100"/>
      <c r="U375" s="100"/>
      <c r="V375" s="100"/>
      <c r="W375" s="100"/>
      <c r="X375" s="100"/>
      <c r="Y375" s="100"/>
      <c r="Z375" s="100"/>
    </row>
    <row r="376" spans="18:26" x14ac:dyDescent="0.3">
      <c r="R376" s="100"/>
      <c r="S376" s="100"/>
      <c r="T376" s="100"/>
      <c r="U376" s="100"/>
      <c r="V376" s="100"/>
      <c r="W376" s="100"/>
      <c r="X376" s="100"/>
      <c r="Y376" s="100"/>
      <c r="Z376" s="100"/>
    </row>
    <row r="377" spans="18:26" x14ac:dyDescent="0.3">
      <c r="R377" s="100"/>
      <c r="S377" s="100"/>
      <c r="T377" s="100"/>
      <c r="U377" s="100"/>
      <c r="V377" s="100"/>
      <c r="W377" s="100"/>
      <c r="X377" s="100"/>
      <c r="Y377" s="100"/>
      <c r="Z377" s="100"/>
    </row>
    <row r="378" spans="18:26" x14ac:dyDescent="0.3">
      <c r="R378" s="100"/>
      <c r="S378" s="100"/>
      <c r="T378" s="100"/>
      <c r="U378" s="100"/>
      <c r="V378" s="100"/>
      <c r="W378" s="100"/>
      <c r="X378" s="100"/>
      <c r="Y378" s="100"/>
      <c r="Z378" s="100"/>
    </row>
    <row r="379" spans="18:26" x14ac:dyDescent="0.3">
      <c r="R379" s="100"/>
      <c r="S379" s="100"/>
      <c r="T379" s="100"/>
      <c r="U379" s="100"/>
      <c r="V379" s="100"/>
      <c r="W379" s="100"/>
      <c r="X379" s="100"/>
      <c r="Y379" s="100"/>
      <c r="Z379" s="100"/>
    </row>
    <row r="380" spans="18:26" x14ac:dyDescent="0.3">
      <c r="R380" s="100"/>
      <c r="S380" s="100"/>
      <c r="T380" s="100"/>
      <c r="U380" s="100"/>
      <c r="V380" s="100"/>
      <c r="W380" s="100"/>
      <c r="X380" s="100"/>
      <c r="Y380" s="100"/>
      <c r="Z380" s="100"/>
    </row>
    <row r="381" spans="18:26" x14ac:dyDescent="0.3">
      <c r="R381" s="100"/>
      <c r="S381" s="100"/>
      <c r="T381" s="100"/>
      <c r="U381" s="100"/>
      <c r="V381" s="100"/>
      <c r="W381" s="100"/>
      <c r="X381" s="100"/>
      <c r="Y381" s="100"/>
      <c r="Z381" s="100"/>
    </row>
    <row r="382" spans="18:26" x14ac:dyDescent="0.3">
      <c r="R382" s="100"/>
      <c r="S382" s="100"/>
      <c r="T382" s="100"/>
      <c r="U382" s="100"/>
      <c r="V382" s="100"/>
      <c r="W382" s="100"/>
      <c r="X382" s="100"/>
      <c r="Y382" s="100"/>
      <c r="Z382" s="100"/>
    </row>
    <row r="383" spans="18:26" x14ac:dyDescent="0.3">
      <c r="R383" s="100"/>
      <c r="S383" s="100"/>
      <c r="T383" s="100"/>
      <c r="U383" s="100"/>
      <c r="V383" s="100"/>
      <c r="W383" s="100"/>
      <c r="X383" s="100"/>
      <c r="Y383" s="100"/>
      <c r="Z383" s="100"/>
    </row>
    <row r="384" spans="18:26" x14ac:dyDescent="0.3">
      <c r="R384" s="100"/>
      <c r="S384" s="100"/>
      <c r="T384" s="100"/>
      <c r="U384" s="100"/>
      <c r="V384" s="100"/>
      <c r="W384" s="100"/>
      <c r="X384" s="100"/>
      <c r="Y384" s="100"/>
      <c r="Z384" s="100"/>
    </row>
    <row r="385" spans="18:26" x14ac:dyDescent="0.3">
      <c r="R385" s="100"/>
      <c r="S385" s="100"/>
      <c r="T385" s="100"/>
      <c r="U385" s="100"/>
      <c r="V385" s="100"/>
      <c r="W385" s="100"/>
      <c r="X385" s="100"/>
      <c r="Y385" s="100"/>
      <c r="Z385" s="100"/>
    </row>
    <row r="386" spans="18:26" x14ac:dyDescent="0.3">
      <c r="R386" s="100"/>
      <c r="S386" s="100"/>
      <c r="T386" s="100"/>
      <c r="U386" s="100"/>
      <c r="V386" s="100"/>
      <c r="W386" s="100"/>
      <c r="X386" s="100"/>
      <c r="Y386" s="100"/>
      <c r="Z386" s="100"/>
    </row>
    <row r="387" spans="18:26" x14ac:dyDescent="0.3">
      <c r="R387" s="100"/>
      <c r="S387" s="100"/>
      <c r="T387" s="100"/>
      <c r="U387" s="100"/>
      <c r="V387" s="100"/>
      <c r="W387" s="100"/>
      <c r="X387" s="100"/>
      <c r="Y387" s="100"/>
      <c r="Z387" s="100"/>
    </row>
    <row r="388" spans="18:26" x14ac:dyDescent="0.3">
      <c r="R388" s="100"/>
      <c r="S388" s="100"/>
      <c r="T388" s="100"/>
      <c r="U388" s="100"/>
      <c r="V388" s="100"/>
      <c r="W388" s="100"/>
      <c r="X388" s="100"/>
      <c r="Y388" s="100"/>
      <c r="Z388" s="100"/>
    </row>
    <row r="389" spans="18:26" x14ac:dyDescent="0.3">
      <c r="R389" s="100"/>
      <c r="S389" s="100"/>
      <c r="T389" s="100"/>
      <c r="U389" s="100"/>
      <c r="V389" s="100"/>
      <c r="W389" s="100"/>
      <c r="X389" s="100"/>
      <c r="Y389" s="100"/>
      <c r="Z389" s="100"/>
    </row>
    <row r="390" spans="18:26" x14ac:dyDescent="0.3">
      <c r="R390" s="100"/>
      <c r="S390" s="100"/>
      <c r="T390" s="100"/>
      <c r="U390" s="100"/>
      <c r="V390" s="100"/>
      <c r="W390" s="100"/>
      <c r="X390" s="100"/>
      <c r="Y390" s="100"/>
      <c r="Z390" s="100"/>
    </row>
    <row r="391" spans="18:26" x14ac:dyDescent="0.3">
      <c r="R391" s="100"/>
      <c r="S391" s="100"/>
      <c r="T391" s="100"/>
      <c r="U391" s="100"/>
      <c r="V391" s="100"/>
      <c r="W391" s="100"/>
      <c r="X391" s="100"/>
      <c r="Y391" s="100"/>
      <c r="Z391" s="100"/>
    </row>
    <row r="392" spans="18:26" x14ac:dyDescent="0.3">
      <c r="R392" s="100"/>
      <c r="S392" s="100"/>
      <c r="T392" s="100"/>
      <c r="U392" s="100"/>
      <c r="V392" s="100"/>
      <c r="W392" s="100"/>
      <c r="X392" s="100"/>
      <c r="Y392" s="100"/>
      <c r="Z392" s="100"/>
    </row>
    <row r="393" spans="18:26" x14ac:dyDescent="0.3">
      <c r="R393" s="100"/>
      <c r="S393" s="100"/>
      <c r="T393" s="100"/>
      <c r="U393" s="100"/>
      <c r="V393" s="100"/>
      <c r="W393" s="100"/>
      <c r="X393" s="100"/>
      <c r="Y393" s="100"/>
      <c r="Z393" s="100"/>
    </row>
    <row r="394" spans="18:26" x14ac:dyDescent="0.3">
      <c r="R394" s="100"/>
      <c r="S394" s="100"/>
      <c r="T394" s="100"/>
      <c r="U394" s="100"/>
      <c r="V394" s="100"/>
      <c r="W394" s="100"/>
      <c r="X394" s="100"/>
      <c r="Y394" s="100"/>
      <c r="Z394" s="100"/>
    </row>
    <row r="395" spans="18:26" x14ac:dyDescent="0.3">
      <c r="R395" s="100"/>
      <c r="S395" s="100"/>
      <c r="T395" s="100"/>
      <c r="U395" s="100"/>
      <c r="V395" s="100"/>
      <c r="W395" s="100"/>
      <c r="X395" s="100"/>
      <c r="Y395" s="100"/>
      <c r="Z395" s="100"/>
    </row>
    <row r="396" spans="18:26" x14ac:dyDescent="0.3">
      <c r="R396" s="100"/>
      <c r="S396" s="100"/>
      <c r="T396" s="100"/>
      <c r="U396" s="100"/>
      <c r="V396" s="100"/>
      <c r="W396" s="100"/>
      <c r="X396" s="100"/>
      <c r="Y396" s="100"/>
      <c r="Z396" s="100"/>
    </row>
    <row r="397" spans="18:26" x14ac:dyDescent="0.3">
      <c r="R397" s="100"/>
      <c r="S397" s="100"/>
      <c r="T397" s="100"/>
      <c r="U397" s="100"/>
      <c r="V397" s="100"/>
      <c r="W397" s="100"/>
      <c r="X397" s="100"/>
      <c r="Y397" s="100"/>
      <c r="Z397" s="100"/>
    </row>
    <row r="398" spans="18:26" x14ac:dyDescent="0.3">
      <c r="R398" s="100"/>
      <c r="S398" s="100"/>
      <c r="T398" s="100"/>
      <c r="U398" s="100"/>
      <c r="V398" s="100"/>
      <c r="W398" s="100"/>
      <c r="X398" s="100"/>
      <c r="Y398" s="100"/>
      <c r="Z398" s="100"/>
    </row>
    <row r="399" spans="18:26" x14ac:dyDescent="0.3">
      <c r="R399" s="100"/>
      <c r="S399" s="100"/>
      <c r="T399" s="100"/>
      <c r="U399" s="100"/>
      <c r="V399" s="100"/>
      <c r="W399" s="100"/>
      <c r="X399" s="100"/>
      <c r="Y399" s="100"/>
      <c r="Z399" s="100"/>
    </row>
    <row r="400" spans="18:26" x14ac:dyDescent="0.3">
      <c r="R400" s="100"/>
      <c r="S400" s="100"/>
      <c r="T400" s="100"/>
      <c r="U400" s="100"/>
      <c r="V400" s="100"/>
      <c r="W400" s="100"/>
      <c r="X400" s="100"/>
      <c r="Y400" s="100"/>
      <c r="Z400" s="100"/>
    </row>
    <row r="401" spans="18:26" x14ac:dyDescent="0.3">
      <c r="R401" s="100"/>
      <c r="S401" s="100"/>
      <c r="T401" s="100"/>
      <c r="U401" s="100"/>
      <c r="V401" s="100"/>
      <c r="W401" s="100"/>
      <c r="X401" s="100"/>
      <c r="Y401" s="100"/>
      <c r="Z401" s="100"/>
    </row>
    <row r="402" spans="18:26" x14ac:dyDescent="0.3">
      <c r="R402" s="100"/>
      <c r="S402" s="100"/>
      <c r="T402" s="100"/>
      <c r="U402" s="100"/>
      <c r="V402" s="100"/>
      <c r="W402" s="100"/>
      <c r="X402" s="100"/>
      <c r="Y402" s="100"/>
      <c r="Z402" s="100"/>
    </row>
    <row r="403" spans="18:26" x14ac:dyDescent="0.3">
      <c r="R403" s="100"/>
      <c r="S403" s="100"/>
      <c r="T403" s="100"/>
      <c r="U403" s="100"/>
      <c r="V403" s="100"/>
      <c r="W403" s="100"/>
      <c r="X403" s="100"/>
      <c r="Y403" s="100"/>
      <c r="Z403" s="100"/>
    </row>
    <row r="404" spans="18:26" x14ac:dyDescent="0.3">
      <c r="R404" s="100"/>
      <c r="S404" s="100"/>
      <c r="T404" s="100"/>
      <c r="U404" s="100"/>
      <c r="V404" s="100"/>
      <c r="W404" s="100"/>
      <c r="X404" s="100"/>
      <c r="Y404" s="100"/>
      <c r="Z404" s="100"/>
    </row>
    <row r="405" spans="18:26" x14ac:dyDescent="0.3">
      <c r="R405" s="100"/>
      <c r="S405" s="100"/>
      <c r="T405" s="100"/>
      <c r="U405" s="100"/>
      <c r="V405" s="100"/>
      <c r="W405" s="100"/>
      <c r="X405" s="100"/>
      <c r="Y405" s="100"/>
      <c r="Z405" s="100"/>
    </row>
    <row r="406" spans="18:26" x14ac:dyDescent="0.3">
      <c r="R406" s="100"/>
      <c r="S406" s="100"/>
      <c r="T406" s="100"/>
      <c r="U406" s="100"/>
      <c r="V406" s="100"/>
      <c r="W406" s="100"/>
      <c r="X406" s="100"/>
      <c r="Y406" s="100"/>
      <c r="Z406" s="100"/>
    </row>
    <row r="407" spans="18:26" x14ac:dyDescent="0.3">
      <c r="R407" s="100"/>
      <c r="S407" s="100"/>
      <c r="T407" s="100"/>
      <c r="U407" s="100"/>
      <c r="V407" s="100"/>
      <c r="W407" s="100"/>
      <c r="X407" s="100"/>
      <c r="Y407" s="100"/>
      <c r="Z407" s="100"/>
    </row>
    <row r="408" spans="18:26" x14ac:dyDescent="0.3">
      <c r="R408" s="100"/>
      <c r="S408" s="100"/>
      <c r="T408" s="100"/>
      <c r="U408" s="100"/>
      <c r="V408" s="100"/>
      <c r="W408" s="100"/>
      <c r="X408" s="100"/>
      <c r="Y408" s="100"/>
      <c r="Z408" s="100"/>
    </row>
    <row r="409" spans="18:26" x14ac:dyDescent="0.3">
      <c r="R409" s="100"/>
      <c r="S409" s="100"/>
      <c r="T409" s="100"/>
      <c r="U409" s="100"/>
      <c r="V409" s="100"/>
      <c r="W409" s="100"/>
      <c r="X409" s="100"/>
      <c r="Y409" s="100"/>
      <c r="Z409" s="100"/>
    </row>
    <row r="410" spans="18:26" x14ac:dyDescent="0.3">
      <c r="R410" s="100"/>
      <c r="S410" s="100"/>
      <c r="T410" s="100"/>
      <c r="U410" s="100"/>
      <c r="V410" s="100"/>
      <c r="W410" s="100"/>
      <c r="X410" s="100"/>
      <c r="Y410" s="100"/>
      <c r="Z410" s="100"/>
    </row>
    <row r="411" spans="18:26" x14ac:dyDescent="0.3">
      <c r="R411" s="100"/>
      <c r="S411" s="100"/>
      <c r="T411" s="100"/>
      <c r="U411" s="100"/>
      <c r="V411" s="100"/>
      <c r="W411" s="100"/>
      <c r="X411" s="100"/>
      <c r="Y411" s="100"/>
      <c r="Z411" s="100"/>
    </row>
    <row r="412" spans="18:26" x14ac:dyDescent="0.3">
      <c r="R412" s="100"/>
      <c r="S412" s="100"/>
      <c r="T412" s="100"/>
      <c r="U412" s="100"/>
      <c r="V412" s="100"/>
      <c r="W412" s="100"/>
      <c r="X412" s="100"/>
      <c r="Y412" s="100"/>
      <c r="Z412" s="100"/>
    </row>
    <row r="413" spans="18:26" x14ac:dyDescent="0.3">
      <c r="R413" s="100"/>
      <c r="S413" s="100"/>
      <c r="T413" s="100"/>
      <c r="U413" s="100"/>
      <c r="V413" s="100"/>
      <c r="W413" s="100"/>
      <c r="X413" s="100"/>
      <c r="Y413" s="100"/>
      <c r="Z413" s="100"/>
    </row>
    <row r="414" spans="18:26" x14ac:dyDescent="0.3">
      <c r="R414" s="100"/>
      <c r="S414" s="100"/>
      <c r="T414" s="100"/>
      <c r="U414" s="100"/>
      <c r="V414" s="100"/>
      <c r="W414" s="100"/>
      <c r="X414" s="100"/>
      <c r="Y414" s="100"/>
      <c r="Z414" s="100"/>
    </row>
    <row r="415" spans="18:26" x14ac:dyDescent="0.3">
      <c r="R415" s="100"/>
      <c r="S415" s="100"/>
      <c r="T415" s="100"/>
      <c r="U415" s="100"/>
      <c r="V415" s="100"/>
      <c r="W415" s="100"/>
      <c r="X415" s="100"/>
      <c r="Y415" s="100"/>
      <c r="Z415" s="100"/>
    </row>
    <row r="416" spans="18:26" x14ac:dyDescent="0.3">
      <c r="R416" s="100"/>
      <c r="S416" s="100"/>
      <c r="T416" s="100"/>
      <c r="U416" s="100"/>
      <c r="V416" s="100"/>
      <c r="W416" s="100"/>
      <c r="X416" s="100"/>
      <c r="Y416" s="100"/>
      <c r="Z416" s="100"/>
    </row>
    <row r="417" spans="18:26" x14ac:dyDescent="0.3">
      <c r="R417" s="100"/>
      <c r="S417" s="100"/>
      <c r="T417" s="100"/>
      <c r="U417" s="100"/>
      <c r="V417" s="100"/>
      <c r="W417" s="100"/>
      <c r="X417" s="100"/>
      <c r="Y417" s="100"/>
      <c r="Z417" s="100"/>
    </row>
    <row r="418" spans="18:26" x14ac:dyDescent="0.3">
      <c r="R418" s="100"/>
      <c r="S418" s="100"/>
      <c r="T418" s="100"/>
      <c r="U418" s="100"/>
      <c r="V418" s="100"/>
      <c r="W418" s="100"/>
      <c r="X418" s="100"/>
      <c r="Y418" s="100"/>
      <c r="Z418" s="100"/>
    </row>
    <row r="419" spans="18:26" x14ac:dyDescent="0.3">
      <c r="R419" s="100"/>
      <c r="S419" s="100"/>
      <c r="T419" s="100"/>
      <c r="U419" s="100"/>
      <c r="V419" s="100"/>
      <c r="W419" s="100"/>
      <c r="X419" s="100"/>
      <c r="Y419" s="100"/>
      <c r="Z419" s="100"/>
    </row>
    <row r="420" spans="18:26" x14ac:dyDescent="0.3">
      <c r="R420" s="100"/>
      <c r="S420" s="100"/>
      <c r="T420" s="100"/>
      <c r="U420" s="100"/>
      <c r="V420" s="100"/>
      <c r="W420" s="100"/>
      <c r="X420" s="100"/>
      <c r="Y420" s="100"/>
      <c r="Z420" s="100"/>
    </row>
    <row r="421" spans="18:26" x14ac:dyDescent="0.3">
      <c r="R421" s="100"/>
      <c r="S421" s="100"/>
      <c r="T421" s="100"/>
      <c r="U421" s="100"/>
      <c r="V421" s="100"/>
      <c r="W421" s="100"/>
      <c r="X421" s="100"/>
      <c r="Y421" s="100"/>
      <c r="Z421" s="100"/>
    </row>
    <row r="422" spans="18:26" x14ac:dyDescent="0.3">
      <c r="R422" s="100"/>
      <c r="S422" s="100"/>
      <c r="T422" s="100"/>
      <c r="U422" s="100"/>
      <c r="V422" s="100"/>
      <c r="W422" s="100"/>
      <c r="X422" s="100"/>
      <c r="Y422" s="100"/>
      <c r="Z422" s="100"/>
    </row>
    <row r="423" spans="18:26" x14ac:dyDescent="0.3">
      <c r="R423" s="100"/>
      <c r="S423" s="100"/>
      <c r="T423" s="100"/>
      <c r="U423" s="100"/>
      <c r="V423" s="100"/>
      <c r="W423" s="100"/>
      <c r="X423" s="100"/>
      <c r="Y423" s="100"/>
      <c r="Z423" s="100"/>
    </row>
    <row r="424" spans="18:26" x14ac:dyDescent="0.3">
      <c r="R424" s="100"/>
      <c r="S424" s="100"/>
      <c r="T424" s="100"/>
      <c r="U424" s="100"/>
      <c r="V424" s="100"/>
      <c r="W424" s="100"/>
      <c r="X424" s="100"/>
      <c r="Y424" s="100"/>
      <c r="Z424" s="100"/>
    </row>
    <row r="425" spans="18:26" x14ac:dyDescent="0.3">
      <c r="R425" s="100"/>
      <c r="S425" s="100"/>
      <c r="T425" s="100"/>
      <c r="U425" s="100"/>
      <c r="V425" s="100"/>
      <c r="W425" s="100"/>
      <c r="X425" s="100"/>
      <c r="Y425" s="100"/>
      <c r="Z425" s="100"/>
    </row>
    <row r="426" spans="18:26" x14ac:dyDescent="0.3">
      <c r="R426" s="100"/>
      <c r="S426" s="100"/>
      <c r="T426" s="100"/>
      <c r="U426" s="100"/>
      <c r="V426" s="100"/>
      <c r="W426" s="100"/>
      <c r="X426" s="100"/>
      <c r="Y426" s="100"/>
      <c r="Z426" s="100"/>
    </row>
    <row r="427" spans="18:26" x14ac:dyDescent="0.3">
      <c r="R427" s="100"/>
      <c r="S427" s="100"/>
      <c r="T427" s="100"/>
      <c r="U427" s="100"/>
      <c r="V427" s="100"/>
      <c r="W427" s="100"/>
      <c r="X427" s="100"/>
      <c r="Y427" s="100"/>
      <c r="Z427" s="100"/>
    </row>
    <row r="428" spans="18:26" x14ac:dyDescent="0.3">
      <c r="R428" s="100"/>
      <c r="S428" s="100"/>
      <c r="T428" s="100"/>
      <c r="U428" s="100"/>
      <c r="V428" s="100"/>
      <c r="W428" s="100"/>
      <c r="X428" s="100"/>
      <c r="Y428" s="100"/>
      <c r="Z428" s="100"/>
    </row>
    <row r="429" spans="18:26" x14ac:dyDescent="0.3">
      <c r="R429" s="100"/>
      <c r="S429" s="100"/>
      <c r="T429" s="100"/>
      <c r="U429" s="100"/>
      <c r="V429" s="100"/>
      <c r="W429" s="100"/>
      <c r="X429" s="100"/>
      <c r="Y429" s="100"/>
      <c r="Z429" s="100"/>
    </row>
    <row r="430" spans="18:26" x14ac:dyDescent="0.3">
      <c r="R430" s="100"/>
      <c r="S430" s="100"/>
      <c r="T430" s="100"/>
      <c r="U430" s="100"/>
      <c r="V430" s="100"/>
      <c r="W430" s="100"/>
      <c r="X430" s="100"/>
      <c r="Y430" s="100"/>
      <c r="Z430" s="100"/>
    </row>
    <row r="431" spans="18:26" x14ac:dyDescent="0.3">
      <c r="R431" s="100"/>
      <c r="S431" s="100"/>
      <c r="T431" s="100"/>
      <c r="U431" s="100"/>
      <c r="V431" s="100"/>
      <c r="W431" s="100"/>
      <c r="X431" s="100"/>
      <c r="Y431" s="100"/>
      <c r="Z431" s="100"/>
    </row>
    <row r="432" spans="18:26" x14ac:dyDescent="0.3">
      <c r="R432" s="100"/>
      <c r="S432" s="100"/>
      <c r="T432" s="100"/>
      <c r="U432" s="100"/>
      <c r="V432" s="100"/>
      <c r="W432" s="100"/>
      <c r="X432" s="100"/>
      <c r="Y432" s="100"/>
      <c r="Z432" s="100"/>
    </row>
    <row r="433" spans="18:26" x14ac:dyDescent="0.3">
      <c r="R433" s="100"/>
      <c r="S433" s="100"/>
      <c r="T433" s="100"/>
      <c r="U433" s="100"/>
      <c r="V433" s="100"/>
      <c r="W433" s="100"/>
      <c r="X433" s="100"/>
      <c r="Y433" s="100"/>
      <c r="Z433" s="100"/>
    </row>
    <row r="434" spans="18:26" x14ac:dyDescent="0.3">
      <c r="R434" s="100"/>
      <c r="S434" s="100"/>
      <c r="T434" s="100"/>
      <c r="U434" s="100"/>
      <c r="V434" s="100"/>
      <c r="W434" s="100"/>
      <c r="X434" s="100"/>
      <c r="Y434" s="100"/>
      <c r="Z434" s="100"/>
    </row>
    <row r="435" spans="18:26" x14ac:dyDescent="0.3">
      <c r="R435" s="100"/>
      <c r="S435" s="100"/>
      <c r="T435" s="100"/>
      <c r="U435" s="100"/>
      <c r="V435" s="100"/>
      <c r="W435" s="100"/>
      <c r="X435" s="100"/>
      <c r="Y435" s="100"/>
      <c r="Z435" s="100"/>
    </row>
    <row r="436" spans="18:26" x14ac:dyDescent="0.3">
      <c r="R436" s="100"/>
      <c r="S436" s="100"/>
      <c r="T436" s="100"/>
      <c r="U436" s="100"/>
      <c r="V436" s="100"/>
      <c r="W436" s="100"/>
      <c r="X436" s="100"/>
      <c r="Y436" s="100"/>
      <c r="Z436" s="100"/>
    </row>
    <row r="437" spans="18:26" x14ac:dyDescent="0.3">
      <c r="R437" s="100"/>
      <c r="S437" s="100"/>
      <c r="T437" s="100"/>
      <c r="U437" s="100"/>
      <c r="V437" s="100"/>
      <c r="W437" s="100"/>
      <c r="X437" s="100"/>
      <c r="Y437" s="100"/>
      <c r="Z437" s="100"/>
    </row>
    <row r="438" spans="18:26" x14ac:dyDescent="0.3">
      <c r="R438" s="100"/>
      <c r="S438" s="100"/>
      <c r="T438" s="100"/>
      <c r="U438" s="100"/>
      <c r="V438" s="100"/>
      <c r="W438" s="100"/>
      <c r="X438" s="100"/>
      <c r="Y438" s="100"/>
      <c r="Z438" s="100"/>
    </row>
    <row r="439" spans="18:26" x14ac:dyDescent="0.3">
      <c r="R439" s="100"/>
      <c r="S439" s="100"/>
      <c r="T439" s="100"/>
      <c r="U439" s="100"/>
      <c r="V439" s="100"/>
      <c r="W439" s="100"/>
      <c r="X439" s="100"/>
      <c r="Y439" s="100"/>
      <c r="Z439" s="100"/>
    </row>
    <row r="440" spans="18:26" x14ac:dyDescent="0.3">
      <c r="R440" s="100"/>
      <c r="S440" s="100"/>
      <c r="T440" s="100"/>
      <c r="U440" s="100"/>
      <c r="V440" s="100"/>
      <c r="W440" s="100"/>
      <c r="X440" s="100"/>
      <c r="Y440" s="100"/>
      <c r="Z440" s="100"/>
    </row>
    <row r="441" spans="18:26" x14ac:dyDescent="0.3">
      <c r="R441" s="100"/>
      <c r="S441" s="100"/>
      <c r="T441" s="100"/>
      <c r="U441" s="100"/>
      <c r="V441" s="100"/>
      <c r="W441" s="100"/>
      <c r="X441" s="100"/>
      <c r="Y441" s="100"/>
      <c r="Z441" s="100"/>
    </row>
    <row r="442" spans="18:26" x14ac:dyDescent="0.3">
      <c r="R442" s="100"/>
      <c r="S442" s="100"/>
      <c r="T442" s="100"/>
      <c r="U442" s="100"/>
      <c r="V442" s="100"/>
      <c r="W442" s="100"/>
      <c r="X442" s="100"/>
      <c r="Y442" s="100"/>
      <c r="Z442" s="100"/>
    </row>
    <row r="443" spans="18:26" x14ac:dyDescent="0.3">
      <c r="R443" s="100"/>
      <c r="S443" s="100"/>
      <c r="T443" s="100"/>
      <c r="U443" s="100"/>
      <c r="V443" s="100"/>
      <c r="W443" s="100"/>
      <c r="X443" s="100"/>
      <c r="Y443" s="100"/>
      <c r="Z443" s="100"/>
    </row>
    <row r="444" spans="18:26" x14ac:dyDescent="0.3">
      <c r="R444" s="100"/>
      <c r="S444" s="100"/>
      <c r="T444" s="100"/>
      <c r="U444" s="100"/>
      <c r="V444" s="100"/>
      <c r="W444" s="100"/>
      <c r="X444" s="100"/>
      <c r="Y444" s="100"/>
      <c r="Z444" s="100"/>
    </row>
    <row r="445" spans="18:26" x14ac:dyDescent="0.3">
      <c r="R445" s="100"/>
      <c r="S445" s="100"/>
      <c r="T445" s="100"/>
      <c r="U445" s="100"/>
      <c r="V445" s="100"/>
      <c r="W445" s="100"/>
      <c r="X445" s="100"/>
      <c r="Y445" s="100"/>
      <c r="Z445" s="100"/>
    </row>
    <row r="446" spans="18:26" x14ac:dyDescent="0.3">
      <c r="R446" s="100"/>
      <c r="S446" s="100"/>
      <c r="T446" s="100"/>
      <c r="U446" s="100"/>
      <c r="V446" s="100"/>
      <c r="W446" s="100"/>
      <c r="X446" s="100"/>
      <c r="Y446" s="100"/>
      <c r="Z446" s="100"/>
    </row>
    <row r="447" spans="18:26" x14ac:dyDescent="0.3">
      <c r="R447" s="100"/>
      <c r="S447" s="100"/>
      <c r="T447" s="100"/>
      <c r="U447" s="100"/>
      <c r="V447" s="100"/>
      <c r="W447" s="100"/>
      <c r="X447" s="100"/>
      <c r="Y447" s="100"/>
      <c r="Z447" s="100"/>
    </row>
    <row r="448" spans="18:26" x14ac:dyDescent="0.3">
      <c r="R448" s="100"/>
      <c r="S448" s="100"/>
      <c r="T448" s="100"/>
      <c r="U448" s="100"/>
      <c r="V448" s="100"/>
      <c r="W448" s="100"/>
      <c r="X448" s="100"/>
      <c r="Y448" s="100"/>
      <c r="Z448" s="100"/>
    </row>
    <row r="449" spans="18:26" x14ac:dyDescent="0.3">
      <c r="R449" s="100"/>
      <c r="S449" s="100"/>
      <c r="T449" s="100"/>
      <c r="U449" s="100"/>
      <c r="V449" s="100"/>
      <c r="W449" s="100"/>
      <c r="X449" s="100"/>
      <c r="Y449" s="100"/>
      <c r="Z449" s="100"/>
    </row>
    <row r="450" spans="18:26" x14ac:dyDescent="0.3">
      <c r="R450" s="100"/>
      <c r="S450" s="100"/>
      <c r="T450" s="100"/>
      <c r="U450" s="100"/>
      <c r="V450" s="100"/>
      <c r="W450" s="100"/>
      <c r="X450" s="100"/>
      <c r="Y450" s="100"/>
      <c r="Z450" s="100"/>
    </row>
    <row r="451" spans="18:26" x14ac:dyDescent="0.3">
      <c r="R451" s="100"/>
      <c r="S451" s="100"/>
      <c r="T451" s="100"/>
      <c r="U451" s="100"/>
      <c r="V451" s="100"/>
      <c r="W451" s="100"/>
      <c r="X451" s="100"/>
      <c r="Y451" s="100"/>
      <c r="Z451" s="100"/>
    </row>
    <row r="452" spans="18:26" x14ac:dyDescent="0.3">
      <c r="R452" s="100"/>
      <c r="S452" s="100"/>
      <c r="T452" s="100"/>
      <c r="U452" s="100"/>
      <c r="V452" s="100"/>
      <c r="W452" s="100"/>
      <c r="X452" s="100"/>
      <c r="Y452" s="100"/>
      <c r="Z452" s="100"/>
    </row>
    <row r="453" spans="18:26" x14ac:dyDescent="0.3">
      <c r="R453" s="100"/>
      <c r="S453" s="100"/>
      <c r="T453" s="100"/>
      <c r="U453" s="100"/>
      <c r="V453" s="100"/>
      <c r="W453" s="100"/>
      <c r="X453" s="100"/>
      <c r="Y453" s="100"/>
      <c r="Z453" s="100"/>
    </row>
    <row r="454" spans="18:26" x14ac:dyDescent="0.3">
      <c r="R454" s="100"/>
      <c r="S454" s="100"/>
      <c r="T454" s="100"/>
      <c r="U454" s="100"/>
      <c r="V454" s="100"/>
      <c r="W454" s="100"/>
      <c r="X454" s="100"/>
      <c r="Y454" s="100"/>
      <c r="Z454" s="100"/>
    </row>
    <row r="455" spans="18:26" x14ac:dyDescent="0.3">
      <c r="R455" s="100"/>
      <c r="S455" s="100"/>
      <c r="T455" s="100"/>
      <c r="U455" s="100"/>
      <c r="V455" s="100"/>
      <c r="W455" s="100"/>
      <c r="X455" s="100"/>
      <c r="Y455" s="100"/>
      <c r="Z455" s="100"/>
    </row>
    <row r="456" spans="18:26" x14ac:dyDescent="0.3">
      <c r="R456" s="100"/>
      <c r="S456" s="100"/>
      <c r="T456" s="100"/>
      <c r="U456" s="100"/>
      <c r="V456" s="100"/>
      <c r="W456" s="100"/>
      <c r="X456" s="100"/>
      <c r="Y456" s="100"/>
      <c r="Z456" s="100"/>
    </row>
    <row r="457" spans="18:26" x14ac:dyDescent="0.3">
      <c r="R457" s="100"/>
      <c r="S457" s="100"/>
      <c r="T457" s="100"/>
      <c r="U457" s="100"/>
      <c r="V457" s="100"/>
      <c r="W457" s="100"/>
      <c r="X457" s="100"/>
      <c r="Y457" s="100"/>
      <c r="Z457" s="100"/>
    </row>
    <row r="458" spans="18:26" x14ac:dyDescent="0.3">
      <c r="R458" s="100"/>
      <c r="S458" s="100"/>
      <c r="T458" s="100"/>
      <c r="U458" s="100"/>
      <c r="V458" s="100"/>
      <c r="W458" s="100"/>
      <c r="X458" s="100"/>
      <c r="Y458" s="100"/>
      <c r="Z458" s="100"/>
    </row>
    <row r="459" spans="18:26" x14ac:dyDescent="0.3">
      <c r="R459" s="100"/>
      <c r="S459" s="100"/>
      <c r="T459" s="100"/>
      <c r="U459" s="100"/>
      <c r="V459" s="100"/>
      <c r="W459" s="100"/>
      <c r="X459" s="100"/>
      <c r="Y459" s="100"/>
      <c r="Z459" s="100"/>
    </row>
    <row r="460" spans="18:26" x14ac:dyDescent="0.3">
      <c r="R460" s="100"/>
      <c r="S460" s="100"/>
      <c r="T460" s="100"/>
      <c r="U460" s="100"/>
      <c r="V460" s="100"/>
      <c r="W460" s="100"/>
      <c r="X460" s="100"/>
      <c r="Y460" s="100"/>
      <c r="Z460" s="100"/>
    </row>
    <row r="461" spans="18:26" x14ac:dyDescent="0.3">
      <c r="R461" s="100"/>
      <c r="S461" s="100"/>
      <c r="T461" s="100"/>
      <c r="U461" s="100"/>
      <c r="V461" s="100"/>
      <c r="W461" s="100"/>
      <c r="X461" s="100"/>
      <c r="Y461" s="100"/>
      <c r="Z461" s="100"/>
    </row>
    <row r="462" spans="18:26" x14ac:dyDescent="0.3">
      <c r="R462" s="100"/>
      <c r="S462" s="100"/>
      <c r="T462" s="100"/>
      <c r="U462" s="100"/>
      <c r="V462" s="100"/>
      <c r="W462" s="100"/>
      <c r="X462" s="100"/>
      <c r="Y462" s="100"/>
      <c r="Z462" s="100"/>
    </row>
    <row r="463" spans="18:26" x14ac:dyDescent="0.3">
      <c r="R463" s="100"/>
      <c r="S463" s="100"/>
      <c r="T463" s="100"/>
      <c r="U463" s="100"/>
      <c r="V463" s="100"/>
      <c r="W463" s="100"/>
      <c r="X463" s="100"/>
      <c r="Y463" s="100"/>
      <c r="Z463" s="100"/>
    </row>
    <row r="464" spans="18:26" x14ac:dyDescent="0.3">
      <c r="R464" s="100"/>
      <c r="S464" s="100"/>
      <c r="T464" s="100"/>
      <c r="U464" s="100"/>
      <c r="V464" s="100"/>
      <c r="W464" s="100"/>
      <c r="X464" s="100"/>
      <c r="Y464" s="100"/>
      <c r="Z464" s="100"/>
    </row>
    <row r="465" spans="18:26" x14ac:dyDescent="0.3">
      <c r="R465" s="100"/>
      <c r="S465" s="100"/>
      <c r="T465" s="100"/>
      <c r="U465" s="100"/>
      <c r="V465" s="100"/>
      <c r="W465" s="100"/>
      <c r="X465" s="100"/>
      <c r="Y465" s="100"/>
      <c r="Z465" s="100"/>
    </row>
    <row r="466" spans="18:26" x14ac:dyDescent="0.3">
      <c r="R466" s="100"/>
      <c r="S466" s="100"/>
      <c r="T466" s="100"/>
      <c r="U466" s="100"/>
      <c r="V466" s="100"/>
      <c r="W466" s="100"/>
      <c r="X466" s="100"/>
      <c r="Y466" s="100"/>
      <c r="Z466" s="100"/>
    </row>
    <row r="467" spans="18:26" x14ac:dyDescent="0.3">
      <c r="R467" s="100"/>
      <c r="S467" s="100"/>
      <c r="T467" s="100"/>
      <c r="U467" s="100"/>
      <c r="V467" s="100"/>
      <c r="W467" s="100"/>
      <c r="X467" s="100"/>
      <c r="Y467" s="100"/>
      <c r="Z467" s="100"/>
    </row>
    <row r="468" spans="18:26" x14ac:dyDescent="0.3">
      <c r="R468" s="100"/>
      <c r="S468" s="100"/>
      <c r="T468" s="100"/>
      <c r="U468" s="100"/>
      <c r="V468" s="100"/>
      <c r="W468" s="100"/>
      <c r="X468" s="100"/>
      <c r="Y468" s="100"/>
      <c r="Z468" s="100"/>
    </row>
    <row r="469" spans="18:26" x14ac:dyDescent="0.3">
      <c r="R469" s="100"/>
      <c r="S469" s="100"/>
      <c r="T469" s="100"/>
      <c r="U469" s="100"/>
      <c r="V469" s="100"/>
      <c r="W469" s="100"/>
      <c r="X469" s="100"/>
      <c r="Y469" s="100"/>
      <c r="Z469" s="100"/>
    </row>
    <row r="470" spans="18:26" x14ac:dyDescent="0.3">
      <c r="R470" s="100"/>
      <c r="S470" s="100"/>
      <c r="T470" s="100"/>
      <c r="U470" s="100"/>
      <c r="V470" s="100"/>
      <c r="W470" s="100"/>
      <c r="X470" s="100"/>
      <c r="Y470" s="100"/>
      <c r="Z470" s="100"/>
    </row>
    <row r="471" spans="18:26" x14ac:dyDescent="0.3">
      <c r="R471" s="100"/>
      <c r="S471" s="100"/>
      <c r="T471" s="100"/>
      <c r="U471" s="100"/>
      <c r="V471" s="100"/>
      <c r="W471" s="100"/>
      <c r="X471" s="100"/>
      <c r="Y471" s="100"/>
      <c r="Z471" s="100"/>
    </row>
    <row r="472" spans="18:26" x14ac:dyDescent="0.3">
      <c r="R472" s="100"/>
      <c r="S472" s="100"/>
      <c r="T472" s="100"/>
      <c r="U472" s="100"/>
      <c r="V472" s="100"/>
      <c r="W472" s="100"/>
      <c r="X472" s="100"/>
      <c r="Y472" s="100"/>
      <c r="Z472" s="100"/>
    </row>
    <row r="473" spans="18:26" x14ac:dyDescent="0.3">
      <c r="R473" s="100"/>
      <c r="S473" s="100"/>
      <c r="T473" s="100"/>
      <c r="U473" s="100"/>
      <c r="V473" s="100"/>
      <c r="W473" s="100"/>
      <c r="X473" s="100"/>
      <c r="Y473" s="100"/>
      <c r="Z473" s="100"/>
    </row>
    <row r="474" spans="18:26" x14ac:dyDescent="0.3">
      <c r="R474" s="100"/>
      <c r="S474" s="100"/>
      <c r="T474" s="100"/>
      <c r="U474" s="100"/>
      <c r="V474" s="100"/>
      <c r="W474" s="100"/>
      <c r="X474" s="100"/>
      <c r="Y474" s="100"/>
      <c r="Z474" s="100"/>
    </row>
    <row r="475" spans="18:26" x14ac:dyDescent="0.3">
      <c r="R475" s="100"/>
      <c r="S475" s="100"/>
      <c r="T475" s="100"/>
      <c r="U475" s="100"/>
      <c r="V475" s="100"/>
      <c r="W475" s="100"/>
      <c r="X475" s="100"/>
      <c r="Y475" s="100"/>
      <c r="Z475" s="100"/>
    </row>
    <row r="476" spans="18:26" x14ac:dyDescent="0.3">
      <c r="R476" s="100"/>
      <c r="S476" s="100"/>
      <c r="T476" s="100"/>
      <c r="U476" s="100"/>
      <c r="V476" s="100"/>
      <c r="W476" s="100"/>
      <c r="X476" s="100"/>
      <c r="Y476" s="100"/>
      <c r="Z476" s="100"/>
    </row>
    <row r="477" spans="18:26" x14ac:dyDescent="0.3">
      <c r="R477" s="100"/>
      <c r="S477" s="100"/>
      <c r="T477" s="100"/>
      <c r="U477" s="100"/>
      <c r="V477" s="100"/>
      <c r="W477" s="100"/>
      <c r="X477" s="100"/>
      <c r="Y477" s="100"/>
      <c r="Z477" s="100"/>
    </row>
    <row r="478" spans="18:26" x14ac:dyDescent="0.3">
      <c r="R478" s="100"/>
      <c r="S478" s="100"/>
      <c r="T478" s="100"/>
      <c r="U478" s="100"/>
      <c r="V478" s="100"/>
      <c r="W478" s="100"/>
      <c r="X478" s="100"/>
      <c r="Y478" s="100"/>
      <c r="Z478" s="100"/>
    </row>
    <row r="479" spans="18:26" x14ac:dyDescent="0.3">
      <c r="R479" s="100"/>
      <c r="S479" s="100"/>
      <c r="T479" s="100"/>
      <c r="U479" s="100"/>
      <c r="V479" s="100"/>
      <c r="W479" s="100"/>
      <c r="X479" s="100"/>
      <c r="Y479" s="100"/>
      <c r="Z479" s="100"/>
    </row>
    <row r="480" spans="18:26" x14ac:dyDescent="0.3">
      <c r="R480" s="100"/>
      <c r="S480" s="100"/>
      <c r="T480" s="100"/>
      <c r="U480" s="100"/>
      <c r="V480" s="100"/>
      <c r="W480" s="100"/>
      <c r="X480" s="100"/>
      <c r="Y480" s="100"/>
      <c r="Z480" s="100"/>
    </row>
    <row r="481" spans="18:26" x14ac:dyDescent="0.3">
      <c r="R481" s="100"/>
      <c r="S481" s="100"/>
      <c r="T481" s="100"/>
      <c r="U481" s="100"/>
      <c r="V481" s="100"/>
      <c r="W481" s="100"/>
      <c r="X481" s="100"/>
      <c r="Y481" s="100"/>
      <c r="Z481" s="100"/>
    </row>
    <row r="482" spans="18:26" x14ac:dyDescent="0.3">
      <c r="R482" s="100"/>
      <c r="S482" s="100"/>
      <c r="T482" s="100"/>
      <c r="U482" s="100"/>
      <c r="V482" s="100"/>
      <c r="W482" s="100"/>
      <c r="X482" s="100"/>
      <c r="Y482" s="100"/>
      <c r="Z482" s="100"/>
    </row>
    <row r="483" spans="18:26" x14ac:dyDescent="0.3">
      <c r="R483" s="100"/>
      <c r="S483" s="100"/>
      <c r="T483" s="100"/>
      <c r="U483" s="100"/>
      <c r="V483" s="100"/>
      <c r="W483" s="100"/>
      <c r="X483" s="100"/>
      <c r="Y483" s="100"/>
      <c r="Z483" s="100"/>
    </row>
    <row r="484" spans="18:26" x14ac:dyDescent="0.3">
      <c r="R484" s="100"/>
      <c r="S484" s="100"/>
      <c r="T484" s="100"/>
      <c r="U484" s="100"/>
      <c r="V484" s="100"/>
      <c r="W484" s="100"/>
      <c r="X484" s="100"/>
      <c r="Y484" s="100"/>
      <c r="Z484" s="100"/>
    </row>
    <row r="485" spans="18:26" x14ac:dyDescent="0.3">
      <c r="R485" s="100"/>
      <c r="S485" s="100"/>
      <c r="T485" s="100"/>
      <c r="U485" s="100"/>
      <c r="V485" s="100"/>
      <c r="W485" s="100"/>
      <c r="X485" s="100"/>
      <c r="Y485" s="100"/>
      <c r="Z485" s="100"/>
    </row>
    <row r="486" spans="18:26" x14ac:dyDescent="0.3">
      <c r="R486" s="100"/>
      <c r="S486" s="100"/>
      <c r="T486" s="100"/>
      <c r="U486" s="100"/>
      <c r="V486" s="100"/>
      <c r="W486" s="100"/>
      <c r="X486" s="100"/>
      <c r="Y486" s="100"/>
      <c r="Z486" s="100"/>
    </row>
    <row r="487" spans="18:26" x14ac:dyDescent="0.3">
      <c r="R487" s="100"/>
      <c r="S487" s="100"/>
      <c r="T487" s="100"/>
      <c r="U487" s="100"/>
      <c r="V487" s="100"/>
      <c r="W487" s="100"/>
      <c r="X487" s="100"/>
      <c r="Y487" s="100"/>
      <c r="Z487" s="100"/>
    </row>
    <row r="488" spans="18:26" x14ac:dyDescent="0.3">
      <c r="R488" s="100"/>
      <c r="S488" s="100"/>
      <c r="T488" s="100"/>
      <c r="U488" s="100"/>
      <c r="V488" s="100"/>
      <c r="W488" s="100"/>
      <c r="X488" s="100"/>
      <c r="Y488" s="100"/>
      <c r="Z488" s="100"/>
    </row>
    <row r="489" spans="18:26" x14ac:dyDescent="0.3">
      <c r="R489" s="100"/>
      <c r="S489" s="100"/>
      <c r="T489" s="100"/>
      <c r="U489" s="100"/>
      <c r="V489" s="100"/>
      <c r="W489" s="100"/>
      <c r="X489" s="100"/>
      <c r="Y489" s="100"/>
      <c r="Z489" s="100"/>
    </row>
    <row r="490" spans="18:26" x14ac:dyDescent="0.3">
      <c r="R490" s="100"/>
      <c r="S490" s="100"/>
      <c r="T490" s="100"/>
      <c r="U490" s="100"/>
      <c r="V490" s="100"/>
      <c r="W490" s="100"/>
      <c r="X490" s="100"/>
      <c r="Y490" s="100"/>
      <c r="Z490" s="100"/>
    </row>
    <row r="491" spans="18:26" x14ac:dyDescent="0.3">
      <c r="R491" s="100"/>
      <c r="S491" s="100"/>
      <c r="T491" s="100"/>
      <c r="U491" s="100"/>
      <c r="V491" s="100"/>
      <c r="W491" s="100"/>
      <c r="X491" s="100"/>
      <c r="Y491" s="100"/>
      <c r="Z491" s="100"/>
    </row>
    <row r="492" spans="18:26" x14ac:dyDescent="0.3">
      <c r="R492" s="100"/>
      <c r="S492" s="100"/>
      <c r="T492" s="100"/>
      <c r="U492" s="100"/>
      <c r="V492" s="100"/>
      <c r="W492" s="100"/>
      <c r="X492" s="100"/>
      <c r="Y492" s="100"/>
      <c r="Z492" s="100"/>
    </row>
    <row r="493" spans="18:26" x14ac:dyDescent="0.3">
      <c r="R493" s="100"/>
      <c r="S493" s="100"/>
      <c r="T493" s="100"/>
      <c r="U493" s="100"/>
      <c r="V493" s="100"/>
      <c r="W493" s="100"/>
      <c r="X493" s="100"/>
      <c r="Y493" s="100"/>
      <c r="Z493" s="100"/>
    </row>
    <row r="494" spans="18:26" x14ac:dyDescent="0.3">
      <c r="R494" s="100"/>
      <c r="S494" s="100"/>
      <c r="T494" s="100"/>
      <c r="U494" s="100"/>
      <c r="V494" s="100"/>
      <c r="W494" s="100"/>
      <c r="X494" s="100"/>
      <c r="Y494" s="100"/>
      <c r="Z494" s="100"/>
    </row>
    <row r="495" spans="18:26" x14ac:dyDescent="0.3">
      <c r="R495" s="100"/>
      <c r="S495" s="100"/>
      <c r="T495" s="100"/>
      <c r="U495" s="100"/>
      <c r="V495" s="100"/>
      <c r="W495" s="100"/>
      <c r="X495" s="100"/>
      <c r="Y495" s="100"/>
      <c r="Z495" s="100"/>
    </row>
    <row r="496" spans="18:26" x14ac:dyDescent="0.3">
      <c r="R496" s="100"/>
      <c r="S496" s="100"/>
      <c r="T496" s="100"/>
      <c r="U496" s="100"/>
      <c r="V496" s="100"/>
      <c r="W496" s="100"/>
      <c r="X496" s="100"/>
      <c r="Y496" s="100"/>
      <c r="Z496" s="100"/>
    </row>
    <row r="497" spans="18:26" x14ac:dyDescent="0.3">
      <c r="R497" s="100"/>
      <c r="S497" s="100"/>
      <c r="T497" s="100"/>
      <c r="U497" s="100"/>
      <c r="V497" s="100"/>
      <c r="W497" s="100"/>
      <c r="X497" s="100"/>
      <c r="Y497" s="100"/>
      <c r="Z497" s="100"/>
    </row>
    <row r="498" spans="18:26" x14ac:dyDescent="0.3">
      <c r="R498" s="100"/>
      <c r="S498" s="100"/>
      <c r="T498" s="100"/>
      <c r="U498" s="100"/>
      <c r="V498" s="100"/>
      <c r="W498" s="100"/>
      <c r="X498" s="100"/>
      <c r="Y498" s="100"/>
      <c r="Z498" s="100"/>
    </row>
    <row r="499" spans="18:26" x14ac:dyDescent="0.3">
      <c r="R499" s="100"/>
      <c r="S499" s="100"/>
      <c r="T499" s="100"/>
      <c r="U499" s="100"/>
      <c r="V499" s="100"/>
      <c r="W499" s="100"/>
      <c r="X499" s="100"/>
      <c r="Y499" s="100"/>
      <c r="Z499" s="100"/>
    </row>
    <row r="500" spans="18:26" x14ac:dyDescent="0.3">
      <c r="R500" s="100"/>
      <c r="S500" s="100"/>
      <c r="T500" s="100"/>
      <c r="U500" s="100"/>
      <c r="V500" s="100"/>
      <c r="W500" s="100"/>
      <c r="X500" s="100"/>
      <c r="Y500" s="100"/>
      <c r="Z500" s="100"/>
    </row>
    <row r="501" spans="18:26" x14ac:dyDescent="0.3">
      <c r="R501" s="100"/>
      <c r="S501" s="100"/>
      <c r="T501" s="100"/>
      <c r="U501" s="100"/>
      <c r="V501" s="100"/>
      <c r="W501" s="100"/>
      <c r="X501" s="100"/>
      <c r="Y501" s="100"/>
      <c r="Z501" s="100"/>
    </row>
    <row r="502" spans="18:26" x14ac:dyDescent="0.3">
      <c r="R502" s="100"/>
      <c r="S502" s="100"/>
      <c r="T502" s="100"/>
      <c r="U502" s="100"/>
      <c r="V502" s="100"/>
      <c r="W502" s="100"/>
      <c r="X502" s="100"/>
      <c r="Y502" s="100"/>
      <c r="Z502" s="100"/>
    </row>
    <row r="503" spans="18:26" x14ac:dyDescent="0.3">
      <c r="R503" s="100"/>
      <c r="S503" s="100"/>
      <c r="T503" s="100"/>
      <c r="U503" s="100"/>
      <c r="V503" s="100"/>
      <c r="W503" s="100"/>
      <c r="X503" s="100"/>
      <c r="Y503" s="100"/>
      <c r="Z503" s="100"/>
    </row>
    <row r="504" spans="18:26" x14ac:dyDescent="0.3">
      <c r="R504" s="100"/>
      <c r="S504" s="100"/>
      <c r="T504" s="100"/>
      <c r="U504" s="100"/>
      <c r="V504" s="100"/>
      <c r="W504" s="100"/>
      <c r="X504" s="100"/>
      <c r="Y504" s="100"/>
      <c r="Z504" s="100"/>
    </row>
    <row r="505" spans="18:26" x14ac:dyDescent="0.3">
      <c r="R505" s="100"/>
      <c r="S505" s="100"/>
      <c r="T505" s="100"/>
      <c r="U505" s="100"/>
      <c r="V505" s="100"/>
      <c r="W505" s="100"/>
      <c r="X505" s="100"/>
      <c r="Y505" s="100"/>
      <c r="Z505" s="100"/>
    </row>
    <row r="506" spans="18:26" x14ac:dyDescent="0.3">
      <c r="R506" s="100"/>
      <c r="S506" s="100"/>
      <c r="T506" s="100"/>
      <c r="U506" s="100"/>
      <c r="V506" s="100"/>
      <c r="W506" s="100"/>
      <c r="X506" s="100"/>
      <c r="Y506" s="100"/>
      <c r="Z506" s="100"/>
    </row>
    <row r="507" spans="18:26" x14ac:dyDescent="0.3">
      <c r="R507" s="100"/>
      <c r="S507" s="100"/>
      <c r="T507" s="100"/>
      <c r="U507" s="100"/>
      <c r="V507" s="100"/>
      <c r="W507" s="100"/>
      <c r="X507" s="100"/>
      <c r="Y507" s="100"/>
      <c r="Z507" s="100"/>
    </row>
    <row r="508" spans="18:26" x14ac:dyDescent="0.3">
      <c r="R508" s="100"/>
      <c r="S508" s="100"/>
      <c r="T508" s="100"/>
      <c r="U508" s="100"/>
      <c r="V508" s="100"/>
      <c r="W508" s="100"/>
      <c r="X508" s="100"/>
      <c r="Y508" s="100"/>
      <c r="Z508" s="100"/>
    </row>
    <row r="509" spans="18:26" x14ac:dyDescent="0.3">
      <c r="R509" s="100"/>
      <c r="S509" s="100"/>
      <c r="T509" s="100"/>
      <c r="U509" s="100"/>
      <c r="V509" s="100"/>
      <c r="W509" s="100"/>
      <c r="X509" s="100"/>
      <c r="Y509" s="100"/>
      <c r="Z509" s="100"/>
    </row>
    <row r="510" spans="18:26" x14ac:dyDescent="0.3">
      <c r="R510" s="100"/>
      <c r="S510" s="100"/>
      <c r="T510" s="100"/>
      <c r="U510" s="100"/>
      <c r="V510" s="100"/>
      <c r="W510" s="100"/>
      <c r="X510" s="100"/>
      <c r="Y510" s="100"/>
      <c r="Z510" s="100"/>
    </row>
    <row r="511" spans="18:26" x14ac:dyDescent="0.3">
      <c r="R511" s="100"/>
      <c r="S511" s="100"/>
      <c r="T511" s="100"/>
      <c r="U511" s="100"/>
      <c r="V511" s="100"/>
      <c r="W511" s="100"/>
      <c r="X511" s="100"/>
      <c r="Y511" s="100"/>
      <c r="Z511" s="100"/>
    </row>
    <row r="512" spans="18:26" x14ac:dyDescent="0.3">
      <c r="R512" s="100"/>
      <c r="S512" s="100"/>
      <c r="T512" s="100"/>
      <c r="U512" s="100"/>
      <c r="V512" s="100"/>
      <c r="W512" s="100"/>
      <c r="X512" s="100"/>
      <c r="Y512" s="100"/>
      <c r="Z512" s="100"/>
    </row>
    <row r="513" spans="18:26" x14ac:dyDescent="0.3">
      <c r="R513" s="100"/>
      <c r="S513" s="100"/>
      <c r="T513" s="100"/>
      <c r="U513" s="100"/>
      <c r="V513" s="100"/>
      <c r="W513" s="100"/>
      <c r="X513" s="100"/>
      <c r="Y513" s="100"/>
      <c r="Z513" s="100"/>
    </row>
    <row r="514" spans="18:26" x14ac:dyDescent="0.3">
      <c r="R514" s="100"/>
      <c r="S514" s="100"/>
      <c r="T514" s="100"/>
      <c r="U514" s="100"/>
      <c r="V514" s="100"/>
      <c r="W514" s="100"/>
      <c r="X514" s="100"/>
      <c r="Y514" s="100"/>
      <c r="Z514" s="100"/>
    </row>
    <row r="515" spans="18:26" x14ac:dyDescent="0.3">
      <c r="R515" s="100"/>
      <c r="S515" s="100"/>
      <c r="T515" s="100"/>
      <c r="U515" s="100"/>
      <c r="V515" s="100"/>
      <c r="W515" s="100"/>
      <c r="X515" s="100"/>
      <c r="Y515" s="100"/>
      <c r="Z515" s="100"/>
    </row>
    <row r="516" spans="18:26" x14ac:dyDescent="0.3">
      <c r="R516" s="100"/>
      <c r="S516" s="100"/>
      <c r="T516" s="100"/>
      <c r="U516" s="100"/>
      <c r="V516" s="100"/>
      <c r="W516" s="100"/>
      <c r="X516" s="100"/>
      <c r="Y516" s="100"/>
      <c r="Z516" s="100"/>
    </row>
    <row r="517" spans="18:26" x14ac:dyDescent="0.3">
      <c r="R517" s="100"/>
      <c r="S517" s="100"/>
      <c r="T517" s="100"/>
      <c r="U517" s="100"/>
      <c r="V517" s="100"/>
      <c r="W517" s="100"/>
      <c r="X517" s="100"/>
      <c r="Y517" s="100"/>
      <c r="Z517" s="100"/>
    </row>
    <row r="518" spans="18:26" x14ac:dyDescent="0.3">
      <c r="R518" s="100"/>
      <c r="S518" s="100"/>
      <c r="T518" s="100"/>
      <c r="U518" s="100"/>
      <c r="V518" s="100"/>
      <c r="W518" s="100"/>
      <c r="X518" s="100"/>
      <c r="Y518" s="100"/>
      <c r="Z518" s="100"/>
    </row>
    <row r="519" spans="18:26" x14ac:dyDescent="0.3">
      <c r="R519" s="100"/>
      <c r="S519" s="100"/>
      <c r="T519" s="100"/>
      <c r="U519" s="100"/>
      <c r="V519" s="100"/>
      <c r="W519" s="100"/>
      <c r="X519" s="100"/>
      <c r="Y519" s="100"/>
      <c r="Z519" s="100"/>
    </row>
    <row r="520" spans="18:26" x14ac:dyDescent="0.3">
      <c r="R520" s="100"/>
      <c r="S520" s="100"/>
      <c r="T520" s="100"/>
      <c r="U520" s="100"/>
      <c r="V520" s="100"/>
      <c r="W520" s="100"/>
      <c r="X520" s="100"/>
      <c r="Y520" s="100"/>
      <c r="Z520" s="100"/>
    </row>
    <row r="521" spans="18:26" x14ac:dyDescent="0.3">
      <c r="R521" s="100"/>
      <c r="S521" s="100"/>
      <c r="T521" s="100"/>
      <c r="U521" s="100"/>
      <c r="V521" s="100"/>
      <c r="W521" s="100"/>
      <c r="X521" s="100"/>
      <c r="Y521" s="100"/>
      <c r="Z521" s="100"/>
    </row>
    <row r="522" spans="18:26" x14ac:dyDescent="0.3">
      <c r="R522" s="100"/>
      <c r="S522" s="100"/>
      <c r="T522" s="100"/>
      <c r="U522" s="100"/>
      <c r="V522" s="100"/>
      <c r="W522" s="100"/>
      <c r="X522" s="100"/>
      <c r="Y522" s="100"/>
      <c r="Z522" s="100"/>
    </row>
    <row r="523" spans="18:26" x14ac:dyDescent="0.3">
      <c r="R523" s="100"/>
      <c r="S523" s="100"/>
      <c r="T523" s="100"/>
      <c r="U523" s="100"/>
      <c r="V523" s="100"/>
      <c r="W523" s="100"/>
      <c r="X523" s="100"/>
      <c r="Y523" s="100"/>
      <c r="Z523" s="100"/>
    </row>
    <row r="524" spans="18:26" x14ac:dyDescent="0.3">
      <c r="R524" s="100"/>
      <c r="S524" s="100"/>
      <c r="T524" s="100"/>
      <c r="U524" s="100"/>
      <c r="V524" s="100"/>
      <c r="W524" s="100"/>
      <c r="X524" s="100"/>
      <c r="Y524" s="100"/>
      <c r="Z524" s="100"/>
    </row>
    <row r="525" spans="18:26" x14ac:dyDescent="0.3">
      <c r="R525" s="100"/>
      <c r="S525" s="100"/>
      <c r="T525" s="100"/>
      <c r="U525" s="100"/>
      <c r="V525" s="100"/>
      <c r="W525" s="100"/>
      <c r="X525" s="100"/>
      <c r="Y525" s="100"/>
      <c r="Z525" s="100"/>
    </row>
    <row r="526" spans="18:26" x14ac:dyDescent="0.3">
      <c r="R526" s="100"/>
      <c r="S526" s="100"/>
      <c r="T526" s="100"/>
      <c r="U526" s="100"/>
      <c r="V526" s="100"/>
      <c r="W526" s="100"/>
      <c r="X526" s="100"/>
      <c r="Y526" s="100"/>
      <c r="Z526" s="100"/>
    </row>
    <row r="527" spans="18:26" x14ac:dyDescent="0.3">
      <c r="R527" s="100"/>
      <c r="S527" s="100"/>
      <c r="T527" s="100"/>
      <c r="U527" s="100"/>
      <c r="V527" s="100"/>
      <c r="W527" s="100"/>
      <c r="X527" s="100"/>
      <c r="Y527" s="100"/>
      <c r="Z527" s="100"/>
    </row>
    <row r="528" spans="18:26" x14ac:dyDescent="0.3">
      <c r="R528" s="100"/>
      <c r="S528" s="100"/>
      <c r="T528" s="100"/>
      <c r="U528" s="100"/>
      <c r="V528" s="100"/>
      <c r="W528" s="100"/>
      <c r="X528" s="100"/>
      <c r="Y528" s="100"/>
      <c r="Z528" s="100"/>
    </row>
    <row r="529" spans="18:26" x14ac:dyDescent="0.3">
      <c r="R529" s="100"/>
      <c r="S529" s="100"/>
      <c r="T529" s="100"/>
      <c r="U529" s="100"/>
      <c r="V529" s="100"/>
      <c r="W529" s="100"/>
      <c r="X529" s="100"/>
      <c r="Y529" s="100"/>
      <c r="Z529" s="100"/>
    </row>
    <row r="530" spans="18:26" x14ac:dyDescent="0.3">
      <c r="R530" s="100"/>
      <c r="S530" s="100"/>
      <c r="T530" s="100"/>
      <c r="U530" s="100"/>
      <c r="V530" s="100"/>
      <c r="W530" s="100"/>
      <c r="X530" s="100"/>
      <c r="Y530" s="100"/>
      <c r="Z530" s="100"/>
    </row>
    <row r="531" spans="18:26" x14ac:dyDescent="0.3">
      <c r="R531" s="100"/>
      <c r="S531" s="100"/>
      <c r="T531" s="100"/>
      <c r="U531" s="100"/>
      <c r="V531" s="100"/>
      <c r="W531" s="100"/>
      <c r="X531" s="100"/>
      <c r="Y531" s="100"/>
      <c r="Z531" s="100"/>
    </row>
    <row r="532" spans="18:26" x14ac:dyDescent="0.3">
      <c r="R532" s="100"/>
      <c r="S532" s="100"/>
      <c r="T532" s="100"/>
      <c r="U532" s="100"/>
      <c r="V532" s="100"/>
      <c r="W532" s="100"/>
      <c r="X532" s="100"/>
      <c r="Y532" s="100"/>
      <c r="Z532" s="100"/>
    </row>
    <row r="533" spans="18:26" x14ac:dyDescent="0.3">
      <c r="R533" s="100"/>
      <c r="S533" s="100"/>
      <c r="T533" s="100"/>
      <c r="U533" s="100"/>
      <c r="V533" s="100"/>
      <c r="W533" s="100"/>
      <c r="X533" s="100"/>
      <c r="Y533" s="100"/>
      <c r="Z533" s="100"/>
    </row>
    <row r="534" spans="18:26" x14ac:dyDescent="0.3">
      <c r="R534" s="100"/>
      <c r="S534" s="100"/>
      <c r="T534" s="100"/>
      <c r="U534" s="100"/>
      <c r="V534" s="100"/>
      <c r="W534" s="100"/>
      <c r="X534" s="100"/>
      <c r="Y534" s="100"/>
      <c r="Z534" s="100"/>
    </row>
    <row r="535" spans="18:26" x14ac:dyDescent="0.3">
      <c r="R535" s="100"/>
      <c r="S535" s="100"/>
      <c r="T535" s="100"/>
      <c r="U535" s="100"/>
      <c r="V535" s="100"/>
      <c r="W535" s="100"/>
      <c r="X535" s="100"/>
      <c r="Y535" s="100"/>
      <c r="Z535" s="100"/>
    </row>
    <row r="536" spans="18:26" x14ac:dyDescent="0.3">
      <c r="R536" s="100"/>
      <c r="S536" s="100"/>
      <c r="T536" s="100"/>
      <c r="U536" s="100"/>
      <c r="V536" s="100"/>
      <c r="W536" s="100"/>
      <c r="X536" s="100"/>
      <c r="Y536" s="100"/>
      <c r="Z536" s="100"/>
    </row>
    <row r="537" spans="18:26" x14ac:dyDescent="0.3">
      <c r="R537" s="100"/>
      <c r="S537" s="100"/>
      <c r="T537" s="100"/>
      <c r="U537" s="100"/>
      <c r="V537" s="100"/>
      <c r="W537" s="100"/>
      <c r="X537" s="100"/>
      <c r="Y537" s="100"/>
      <c r="Z537" s="100"/>
    </row>
    <row r="538" spans="18:26" x14ac:dyDescent="0.3">
      <c r="R538" s="100"/>
      <c r="S538" s="100"/>
      <c r="T538" s="100"/>
      <c r="U538" s="100"/>
      <c r="V538" s="100"/>
      <c r="W538" s="100"/>
      <c r="X538" s="100"/>
      <c r="Y538" s="100"/>
      <c r="Z538" s="100"/>
    </row>
    <row r="539" spans="18:26" x14ac:dyDescent="0.3">
      <c r="R539" s="100"/>
      <c r="S539" s="100"/>
      <c r="T539" s="100"/>
      <c r="U539" s="100"/>
      <c r="V539" s="100"/>
      <c r="W539" s="100"/>
      <c r="X539" s="100"/>
      <c r="Y539" s="100"/>
      <c r="Z539" s="100"/>
    </row>
    <row r="540" spans="18:26" x14ac:dyDescent="0.3">
      <c r="R540" s="100"/>
      <c r="S540" s="100"/>
      <c r="T540" s="100"/>
      <c r="U540" s="100"/>
      <c r="V540" s="100"/>
      <c r="W540" s="100"/>
      <c r="X540" s="100"/>
      <c r="Y540" s="100"/>
      <c r="Z540" s="100"/>
    </row>
    <row r="541" spans="18:26" x14ac:dyDescent="0.3">
      <c r="R541" s="100"/>
      <c r="S541" s="100"/>
      <c r="T541" s="100"/>
      <c r="U541" s="100"/>
      <c r="V541" s="100"/>
      <c r="W541" s="100"/>
      <c r="X541" s="100"/>
      <c r="Y541" s="100"/>
      <c r="Z541" s="100"/>
    </row>
    <row r="542" spans="18:26" x14ac:dyDescent="0.3">
      <c r="R542" s="100"/>
      <c r="S542" s="100"/>
      <c r="T542" s="100"/>
      <c r="U542" s="100"/>
      <c r="V542" s="100"/>
      <c r="W542" s="100"/>
      <c r="X542" s="100"/>
      <c r="Y542" s="100"/>
      <c r="Z542" s="100"/>
    </row>
    <row r="543" spans="18:26" x14ac:dyDescent="0.3">
      <c r="R543" s="100"/>
      <c r="S543" s="100"/>
      <c r="T543" s="100"/>
      <c r="U543" s="100"/>
      <c r="V543" s="100"/>
      <c r="W543" s="100"/>
      <c r="X543" s="100"/>
      <c r="Y543" s="100"/>
      <c r="Z543" s="100"/>
    </row>
    <row r="544" spans="18:26" x14ac:dyDescent="0.3">
      <c r="R544" s="100"/>
      <c r="S544" s="100"/>
      <c r="T544" s="100"/>
      <c r="U544" s="100"/>
      <c r="V544" s="100"/>
      <c r="W544" s="100"/>
      <c r="X544" s="100"/>
      <c r="Y544" s="100"/>
      <c r="Z544" s="100"/>
    </row>
    <row r="545" spans="18:26" x14ac:dyDescent="0.3">
      <c r="R545" s="100"/>
      <c r="S545" s="100"/>
      <c r="T545" s="100"/>
      <c r="U545" s="100"/>
      <c r="V545" s="100"/>
      <c r="W545" s="100"/>
      <c r="X545" s="100"/>
      <c r="Y545" s="100"/>
      <c r="Z545" s="100"/>
    </row>
    <row r="546" spans="18:26" x14ac:dyDescent="0.3">
      <c r="R546" s="100"/>
      <c r="S546" s="100"/>
      <c r="T546" s="100"/>
      <c r="U546" s="100"/>
      <c r="V546" s="100"/>
      <c r="W546" s="100"/>
      <c r="X546" s="100"/>
      <c r="Y546" s="100"/>
      <c r="Z546" s="100"/>
    </row>
    <row r="547" spans="18:26" x14ac:dyDescent="0.3">
      <c r="R547" s="100"/>
      <c r="S547" s="100"/>
      <c r="T547" s="100"/>
      <c r="U547" s="100"/>
      <c r="V547" s="100"/>
      <c r="W547" s="100"/>
      <c r="X547" s="100"/>
      <c r="Y547" s="100"/>
      <c r="Z547" s="100"/>
    </row>
    <row r="548" spans="18:26" x14ac:dyDescent="0.3">
      <c r="R548" s="100"/>
      <c r="S548" s="100"/>
      <c r="T548" s="100"/>
      <c r="U548" s="100"/>
      <c r="V548" s="100"/>
      <c r="W548" s="100"/>
      <c r="X548" s="100"/>
      <c r="Y548" s="100"/>
      <c r="Z548" s="100"/>
    </row>
    <row r="549" spans="18:26" x14ac:dyDescent="0.3">
      <c r="R549" s="100"/>
      <c r="S549" s="100"/>
      <c r="T549" s="100"/>
      <c r="U549" s="100"/>
      <c r="V549" s="100"/>
      <c r="W549" s="100"/>
      <c r="X549" s="100"/>
      <c r="Y549" s="100"/>
      <c r="Z549" s="100"/>
    </row>
    <row r="550" spans="18:26" x14ac:dyDescent="0.3">
      <c r="R550" s="100"/>
      <c r="S550" s="100"/>
      <c r="T550" s="100"/>
      <c r="U550" s="100"/>
      <c r="V550" s="100"/>
      <c r="W550" s="100"/>
      <c r="X550" s="100"/>
      <c r="Y550" s="100"/>
      <c r="Z550" s="100"/>
    </row>
    <row r="551" spans="18:26" x14ac:dyDescent="0.3">
      <c r="R551" s="100"/>
      <c r="S551" s="100"/>
      <c r="T551" s="100"/>
      <c r="U551" s="100"/>
      <c r="V551" s="100"/>
      <c r="W551" s="100"/>
      <c r="X551" s="100"/>
      <c r="Y551" s="100"/>
      <c r="Z551" s="100"/>
    </row>
    <row r="552" spans="18:26" x14ac:dyDescent="0.3">
      <c r="R552" s="100"/>
      <c r="S552" s="100"/>
      <c r="T552" s="100"/>
      <c r="U552" s="100"/>
      <c r="V552" s="100"/>
      <c r="W552" s="100"/>
      <c r="X552" s="100"/>
      <c r="Y552" s="100"/>
      <c r="Z552" s="100"/>
    </row>
    <row r="553" spans="18:26" x14ac:dyDescent="0.3">
      <c r="R553" s="100"/>
      <c r="S553" s="100"/>
      <c r="T553" s="100"/>
      <c r="U553" s="100"/>
      <c r="V553" s="100"/>
      <c r="W553" s="100"/>
      <c r="X553" s="100"/>
      <c r="Y553" s="100"/>
      <c r="Z553" s="100"/>
    </row>
    <row r="554" spans="18:26" x14ac:dyDescent="0.3">
      <c r="R554" s="100"/>
      <c r="S554" s="100"/>
      <c r="T554" s="100"/>
      <c r="U554" s="100"/>
      <c r="V554" s="100"/>
      <c r="W554" s="100"/>
      <c r="X554" s="100"/>
      <c r="Y554" s="100"/>
      <c r="Z554" s="100"/>
    </row>
    <row r="555" spans="18:26" x14ac:dyDescent="0.3">
      <c r="R555" s="100"/>
      <c r="S555" s="100"/>
      <c r="T555" s="100"/>
      <c r="U555" s="100"/>
      <c r="V555" s="100"/>
      <c r="W555" s="100"/>
      <c r="X555" s="100"/>
      <c r="Y555" s="100"/>
      <c r="Z555" s="100"/>
    </row>
    <row r="556" spans="18:26" x14ac:dyDescent="0.3">
      <c r="R556" s="100"/>
      <c r="S556" s="100"/>
      <c r="T556" s="100"/>
      <c r="U556" s="100"/>
      <c r="V556" s="100"/>
      <c r="W556" s="100"/>
      <c r="X556" s="100"/>
      <c r="Y556" s="100"/>
      <c r="Z556" s="100"/>
    </row>
    <row r="557" spans="18:26" x14ac:dyDescent="0.3">
      <c r="R557" s="100"/>
      <c r="S557" s="100"/>
      <c r="T557" s="100"/>
      <c r="U557" s="100"/>
      <c r="V557" s="100"/>
      <c r="W557" s="100"/>
      <c r="X557" s="100"/>
      <c r="Y557" s="100"/>
      <c r="Z557" s="100"/>
    </row>
    <row r="558" spans="18:26" x14ac:dyDescent="0.3">
      <c r="R558" s="100"/>
      <c r="S558" s="100"/>
      <c r="T558" s="100"/>
      <c r="U558" s="100"/>
      <c r="V558" s="100"/>
      <c r="W558" s="100"/>
      <c r="X558" s="100"/>
      <c r="Y558" s="100"/>
      <c r="Z558" s="100"/>
    </row>
    <row r="559" spans="18:26" x14ac:dyDescent="0.3">
      <c r="R559" s="100"/>
      <c r="S559" s="100"/>
      <c r="T559" s="100"/>
      <c r="U559" s="100"/>
      <c r="V559" s="100"/>
      <c r="W559" s="100"/>
      <c r="X559" s="100"/>
      <c r="Y559" s="100"/>
      <c r="Z559" s="100"/>
    </row>
    <row r="560" spans="18:26" x14ac:dyDescent="0.3">
      <c r="R560" s="100"/>
      <c r="S560" s="100"/>
      <c r="T560" s="100"/>
      <c r="U560" s="100"/>
      <c r="V560" s="100"/>
      <c r="W560" s="100"/>
      <c r="X560" s="100"/>
      <c r="Y560" s="100"/>
      <c r="Z560" s="100"/>
    </row>
    <row r="561" spans="18:26" x14ac:dyDescent="0.3">
      <c r="R561" s="100"/>
      <c r="S561" s="100"/>
      <c r="T561" s="100"/>
      <c r="U561" s="100"/>
      <c r="V561" s="100"/>
      <c r="W561" s="100"/>
      <c r="X561" s="100"/>
      <c r="Y561" s="100"/>
      <c r="Z561" s="100"/>
    </row>
    <row r="562" spans="18:26" x14ac:dyDescent="0.3">
      <c r="R562" s="100"/>
      <c r="S562" s="100"/>
      <c r="T562" s="100"/>
      <c r="U562" s="100"/>
      <c r="V562" s="100"/>
      <c r="W562" s="100"/>
      <c r="X562" s="100"/>
      <c r="Y562" s="100"/>
      <c r="Z562" s="100"/>
    </row>
    <row r="563" spans="18:26" x14ac:dyDescent="0.3">
      <c r="R563" s="100"/>
      <c r="S563" s="100"/>
      <c r="T563" s="100"/>
      <c r="U563" s="100"/>
      <c r="V563" s="100"/>
      <c r="W563" s="100"/>
      <c r="X563" s="100"/>
      <c r="Y563" s="100"/>
      <c r="Z563" s="100"/>
    </row>
    <row r="564" spans="18:26" x14ac:dyDescent="0.3">
      <c r="R564" s="100"/>
      <c r="S564" s="100"/>
      <c r="T564" s="100"/>
      <c r="U564" s="100"/>
      <c r="V564" s="100"/>
      <c r="W564" s="100"/>
      <c r="X564" s="100"/>
      <c r="Y564" s="100"/>
      <c r="Z564" s="100"/>
    </row>
    <row r="565" spans="18:26" x14ac:dyDescent="0.3">
      <c r="R565" s="100"/>
      <c r="S565" s="100"/>
      <c r="T565" s="100"/>
      <c r="U565" s="100"/>
      <c r="V565" s="100"/>
      <c r="W565" s="100"/>
      <c r="X565" s="100"/>
      <c r="Y565" s="100"/>
      <c r="Z565" s="100"/>
    </row>
    <row r="566" spans="18:26" x14ac:dyDescent="0.3">
      <c r="R566" s="100"/>
      <c r="S566" s="100"/>
      <c r="T566" s="100"/>
      <c r="U566" s="100"/>
      <c r="V566" s="100"/>
      <c r="W566" s="100"/>
      <c r="X566" s="100"/>
      <c r="Y566" s="100"/>
      <c r="Z566" s="100"/>
    </row>
    <row r="567" spans="18:26" x14ac:dyDescent="0.3">
      <c r="R567" s="100"/>
      <c r="S567" s="100"/>
      <c r="T567" s="100"/>
      <c r="U567" s="100"/>
      <c r="V567" s="100"/>
      <c r="W567" s="100"/>
      <c r="X567" s="100"/>
      <c r="Y567" s="100"/>
      <c r="Z567" s="100"/>
    </row>
    <row r="568" spans="18:26" x14ac:dyDescent="0.3">
      <c r="R568" s="100"/>
      <c r="S568" s="100"/>
      <c r="T568" s="100"/>
      <c r="U568" s="100"/>
      <c r="V568" s="100"/>
      <c r="W568" s="100"/>
      <c r="X568" s="100"/>
      <c r="Y568" s="100"/>
      <c r="Z568" s="100"/>
    </row>
    <row r="569" spans="18:26" x14ac:dyDescent="0.3">
      <c r="R569" s="100"/>
      <c r="S569" s="100"/>
      <c r="T569" s="100"/>
      <c r="U569" s="100"/>
      <c r="V569" s="100"/>
      <c r="W569" s="100"/>
      <c r="X569" s="100"/>
      <c r="Y569" s="100"/>
      <c r="Z569" s="100"/>
    </row>
    <row r="570" spans="18:26" x14ac:dyDescent="0.3">
      <c r="R570" s="100"/>
      <c r="S570" s="100"/>
      <c r="T570" s="100"/>
      <c r="U570" s="100"/>
      <c r="V570" s="100"/>
      <c r="W570" s="100"/>
      <c r="X570" s="100"/>
      <c r="Y570" s="100"/>
      <c r="Z570" s="100"/>
    </row>
    <row r="571" spans="18:26" x14ac:dyDescent="0.3">
      <c r="R571" s="100"/>
      <c r="S571" s="100"/>
      <c r="T571" s="100"/>
      <c r="U571" s="100"/>
      <c r="V571" s="100"/>
      <c r="W571" s="100"/>
      <c r="X571" s="100"/>
      <c r="Y571" s="100"/>
      <c r="Z571" s="100"/>
    </row>
    <row r="572" spans="18:26" x14ac:dyDescent="0.3">
      <c r="R572" s="100"/>
      <c r="S572" s="100"/>
      <c r="T572" s="100"/>
      <c r="U572" s="100"/>
      <c r="V572" s="100"/>
      <c r="W572" s="100"/>
      <c r="X572" s="100"/>
      <c r="Y572" s="100"/>
      <c r="Z572" s="100"/>
    </row>
    <row r="573" spans="18:26" x14ac:dyDescent="0.3">
      <c r="R573" s="100"/>
      <c r="S573" s="100"/>
      <c r="T573" s="100"/>
      <c r="U573" s="100"/>
      <c r="V573" s="100"/>
      <c r="W573" s="100"/>
      <c r="X573" s="100"/>
      <c r="Y573" s="100"/>
      <c r="Z573" s="100"/>
    </row>
    <row r="574" spans="18:26" x14ac:dyDescent="0.3">
      <c r="R574" s="100"/>
      <c r="S574" s="100"/>
      <c r="T574" s="100"/>
      <c r="U574" s="100"/>
      <c r="V574" s="100"/>
      <c r="W574" s="100"/>
      <c r="X574" s="100"/>
      <c r="Y574" s="100"/>
      <c r="Z574" s="100"/>
    </row>
    <row r="575" spans="18:26" x14ac:dyDescent="0.3">
      <c r="R575" s="100"/>
      <c r="S575" s="100"/>
      <c r="T575" s="100"/>
      <c r="U575" s="100"/>
      <c r="V575" s="100"/>
      <c r="W575" s="100"/>
      <c r="X575" s="100"/>
      <c r="Y575" s="100"/>
      <c r="Z575" s="100"/>
    </row>
    <row r="576" spans="18:26" x14ac:dyDescent="0.3">
      <c r="R576" s="100"/>
      <c r="S576" s="100"/>
      <c r="T576" s="100"/>
      <c r="U576" s="100"/>
      <c r="V576" s="100"/>
      <c r="W576" s="100"/>
      <c r="X576" s="100"/>
      <c r="Y576" s="100"/>
      <c r="Z576" s="100"/>
    </row>
    <row r="577" spans="18:26" x14ac:dyDescent="0.3">
      <c r="R577" s="100"/>
      <c r="S577" s="100"/>
      <c r="T577" s="100"/>
      <c r="U577" s="100"/>
      <c r="V577" s="100"/>
      <c r="W577" s="100"/>
      <c r="X577" s="100"/>
      <c r="Y577" s="100"/>
      <c r="Z577" s="100"/>
    </row>
    <row r="578" spans="18:26" x14ac:dyDescent="0.3">
      <c r="R578" s="100"/>
      <c r="S578" s="100"/>
      <c r="T578" s="100"/>
      <c r="U578" s="100"/>
      <c r="V578" s="100"/>
      <c r="W578" s="100"/>
      <c r="X578" s="100"/>
      <c r="Y578" s="100"/>
      <c r="Z578" s="100"/>
    </row>
    <row r="579" spans="18:26" x14ac:dyDescent="0.3">
      <c r="R579" s="100"/>
      <c r="S579" s="100"/>
      <c r="T579" s="100"/>
      <c r="U579" s="100"/>
      <c r="V579" s="100"/>
      <c r="W579" s="100"/>
      <c r="X579" s="100"/>
      <c r="Y579" s="100"/>
      <c r="Z579" s="100"/>
    </row>
    <row r="580" spans="18:26" x14ac:dyDescent="0.3">
      <c r="R580" s="100"/>
      <c r="S580" s="100"/>
      <c r="T580" s="100"/>
      <c r="U580" s="100"/>
      <c r="V580" s="100"/>
      <c r="W580" s="100"/>
      <c r="X580" s="100"/>
      <c r="Y580" s="100"/>
      <c r="Z580" s="100"/>
    </row>
    <row r="581" spans="18:26" x14ac:dyDescent="0.3">
      <c r="R581" s="100"/>
      <c r="S581" s="100"/>
      <c r="T581" s="100"/>
      <c r="U581" s="100"/>
      <c r="V581" s="100"/>
      <c r="W581" s="100"/>
      <c r="X581" s="100"/>
      <c r="Y581" s="100"/>
      <c r="Z581" s="100"/>
    </row>
    <row r="582" spans="18:26" x14ac:dyDescent="0.3">
      <c r="R582" s="100"/>
      <c r="S582" s="100"/>
      <c r="T582" s="100"/>
      <c r="U582" s="100"/>
      <c r="V582" s="100"/>
      <c r="W582" s="100"/>
      <c r="X582" s="100"/>
      <c r="Y582" s="100"/>
      <c r="Z582" s="100"/>
    </row>
    <row r="583" spans="18:26" x14ac:dyDescent="0.3">
      <c r="R583" s="100"/>
      <c r="S583" s="100"/>
      <c r="T583" s="100"/>
      <c r="U583" s="100"/>
      <c r="V583" s="100"/>
      <c r="W583" s="100"/>
      <c r="X583" s="100"/>
      <c r="Y583" s="100"/>
      <c r="Z583" s="100"/>
    </row>
    <row r="584" spans="18:26" x14ac:dyDescent="0.3">
      <c r="R584" s="100"/>
      <c r="S584" s="100"/>
      <c r="T584" s="100"/>
      <c r="U584" s="100"/>
      <c r="V584" s="100"/>
      <c r="W584" s="100"/>
      <c r="X584" s="100"/>
      <c r="Y584" s="100"/>
      <c r="Z584" s="100"/>
    </row>
    <row r="585" spans="18:26" x14ac:dyDescent="0.3">
      <c r="R585" s="100"/>
      <c r="S585" s="100"/>
      <c r="T585" s="100"/>
      <c r="U585" s="100"/>
      <c r="V585" s="100"/>
      <c r="W585" s="100"/>
      <c r="X585" s="100"/>
      <c r="Y585" s="100"/>
      <c r="Z585" s="100"/>
    </row>
    <row r="586" spans="18:26" x14ac:dyDescent="0.3">
      <c r="R586" s="100"/>
      <c r="S586" s="100"/>
      <c r="T586" s="100"/>
      <c r="U586" s="100"/>
      <c r="V586" s="100"/>
      <c r="W586" s="100"/>
      <c r="X586" s="100"/>
      <c r="Y586" s="100"/>
      <c r="Z586" s="100"/>
    </row>
    <row r="587" spans="18:26" x14ac:dyDescent="0.3">
      <c r="R587" s="100"/>
      <c r="S587" s="100"/>
      <c r="T587" s="100"/>
      <c r="U587" s="100"/>
      <c r="V587" s="100"/>
      <c r="W587" s="100"/>
      <c r="X587" s="100"/>
      <c r="Y587" s="100"/>
      <c r="Z587" s="100"/>
    </row>
    <row r="588" spans="18:26" x14ac:dyDescent="0.3">
      <c r="R588" s="100"/>
      <c r="S588" s="100"/>
      <c r="T588" s="100"/>
      <c r="U588" s="100"/>
      <c r="V588" s="100"/>
      <c r="W588" s="100"/>
      <c r="X588" s="100"/>
      <c r="Y588" s="100"/>
      <c r="Z588" s="100"/>
    </row>
    <row r="589" spans="18:26" x14ac:dyDescent="0.3">
      <c r="R589" s="100"/>
      <c r="S589" s="100"/>
      <c r="T589" s="100"/>
      <c r="U589" s="100"/>
      <c r="V589" s="100"/>
      <c r="W589" s="100"/>
      <c r="X589" s="100"/>
      <c r="Y589" s="100"/>
      <c r="Z589" s="100"/>
    </row>
    <row r="590" spans="18:26" x14ac:dyDescent="0.3">
      <c r="R590" s="100"/>
      <c r="S590" s="100"/>
      <c r="T590" s="100"/>
      <c r="U590" s="100"/>
      <c r="V590" s="100"/>
      <c r="W590" s="100"/>
      <c r="X590" s="100"/>
      <c r="Y590" s="100"/>
      <c r="Z590" s="100"/>
    </row>
    <row r="591" spans="18:26" x14ac:dyDescent="0.3">
      <c r="R591" s="100"/>
      <c r="S591" s="100"/>
      <c r="T591" s="100"/>
      <c r="U591" s="100"/>
      <c r="V591" s="100"/>
      <c r="W591" s="100"/>
      <c r="X591" s="100"/>
      <c r="Y591" s="100"/>
      <c r="Z591" s="100"/>
    </row>
    <row r="592" spans="18:26" x14ac:dyDescent="0.3">
      <c r="R592" s="100"/>
      <c r="S592" s="100"/>
      <c r="T592" s="100"/>
      <c r="U592" s="100"/>
      <c r="V592" s="100"/>
      <c r="W592" s="100"/>
      <c r="X592" s="100"/>
      <c r="Y592" s="100"/>
      <c r="Z592" s="100"/>
    </row>
    <row r="593" spans="18:26" x14ac:dyDescent="0.3">
      <c r="R593" s="100"/>
      <c r="S593" s="100"/>
      <c r="T593" s="100"/>
      <c r="U593" s="100"/>
      <c r="V593" s="100"/>
      <c r="W593" s="100"/>
      <c r="X593" s="100"/>
      <c r="Y593" s="100"/>
      <c r="Z593" s="100"/>
    </row>
    <row r="594" spans="18:26" x14ac:dyDescent="0.3">
      <c r="R594" s="100"/>
      <c r="S594" s="100"/>
      <c r="T594" s="100"/>
      <c r="U594" s="100"/>
      <c r="V594" s="100"/>
      <c r="W594" s="100"/>
      <c r="X594" s="100"/>
      <c r="Y594" s="100"/>
      <c r="Z594" s="100"/>
    </row>
    <row r="595" spans="18:26" x14ac:dyDescent="0.3">
      <c r="R595" s="100"/>
      <c r="S595" s="100"/>
      <c r="T595" s="100"/>
      <c r="U595" s="100"/>
      <c r="V595" s="100"/>
      <c r="W595" s="100"/>
      <c r="X595" s="100"/>
      <c r="Y595" s="100"/>
      <c r="Z595" s="100"/>
    </row>
    <row r="596" spans="18:26" x14ac:dyDescent="0.3">
      <c r="R596" s="100"/>
      <c r="S596" s="100"/>
      <c r="T596" s="100"/>
      <c r="U596" s="100"/>
      <c r="V596" s="100"/>
      <c r="W596" s="100"/>
      <c r="X596" s="100"/>
      <c r="Y596" s="100"/>
      <c r="Z596" s="100"/>
    </row>
    <row r="597" spans="18:26" x14ac:dyDescent="0.3">
      <c r="R597" s="100"/>
      <c r="S597" s="100"/>
      <c r="T597" s="100"/>
      <c r="U597" s="100"/>
      <c r="V597" s="100"/>
      <c r="W597" s="100"/>
      <c r="X597" s="100"/>
      <c r="Y597" s="100"/>
      <c r="Z597" s="100"/>
    </row>
    <row r="598" spans="18:26" x14ac:dyDescent="0.3">
      <c r="R598" s="100"/>
      <c r="S598" s="100"/>
      <c r="T598" s="100"/>
      <c r="U598" s="100"/>
      <c r="V598" s="100"/>
      <c r="W598" s="100"/>
      <c r="X598" s="100"/>
      <c r="Y598" s="100"/>
      <c r="Z598" s="100"/>
    </row>
    <row r="599" spans="18:26" x14ac:dyDescent="0.3">
      <c r="R599" s="100"/>
      <c r="S599" s="100"/>
      <c r="T599" s="100"/>
      <c r="U599" s="100"/>
      <c r="V599" s="100"/>
      <c r="W599" s="100"/>
      <c r="X599" s="100"/>
      <c r="Y599" s="100"/>
      <c r="Z599" s="100"/>
    </row>
    <row r="600" spans="18:26" x14ac:dyDescent="0.3">
      <c r="R600" s="100"/>
      <c r="S600" s="100"/>
      <c r="T600" s="100"/>
      <c r="U600" s="100"/>
      <c r="V600" s="100"/>
      <c r="W600" s="100"/>
      <c r="X600" s="100"/>
      <c r="Y600" s="100"/>
      <c r="Z600" s="100"/>
    </row>
    <row r="601" spans="18:26" x14ac:dyDescent="0.3">
      <c r="R601" s="100"/>
      <c r="S601" s="100"/>
      <c r="T601" s="100"/>
      <c r="U601" s="100"/>
      <c r="V601" s="100"/>
      <c r="W601" s="100"/>
      <c r="X601" s="100"/>
      <c r="Y601" s="100"/>
      <c r="Z601" s="100"/>
    </row>
    <row r="602" spans="18:26" x14ac:dyDescent="0.3">
      <c r="R602" s="100"/>
      <c r="S602" s="100"/>
      <c r="T602" s="100"/>
      <c r="U602" s="100"/>
      <c r="V602" s="100"/>
      <c r="W602" s="100"/>
      <c r="X602" s="100"/>
      <c r="Y602" s="100"/>
      <c r="Z602" s="100"/>
    </row>
    <row r="603" spans="18:26" x14ac:dyDescent="0.3">
      <c r="R603" s="100"/>
      <c r="S603" s="100"/>
      <c r="T603" s="100"/>
      <c r="U603" s="100"/>
      <c r="V603" s="100"/>
      <c r="W603" s="100"/>
      <c r="X603" s="100"/>
      <c r="Y603" s="100"/>
      <c r="Z603" s="100"/>
    </row>
    <row r="604" spans="18:26" x14ac:dyDescent="0.3">
      <c r="R604" s="100"/>
      <c r="S604" s="100"/>
      <c r="T604" s="100"/>
      <c r="U604" s="100"/>
      <c r="V604" s="100"/>
      <c r="W604" s="100"/>
      <c r="X604" s="100"/>
      <c r="Y604" s="100"/>
      <c r="Z604" s="100"/>
    </row>
    <row r="605" spans="18:26" x14ac:dyDescent="0.3">
      <c r="R605" s="100"/>
      <c r="S605" s="100"/>
      <c r="T605" s="100"/>
      <c r="U605" s="100"/>
      <c r="V605" s="100"/>
      <c r="W605" s="100"/>
      <c r="X605" s="100"/>
      <c r="Y605" s="100"/>
      <c r="Z605" s="100"/>
    </row>
    <row r="606" spans="18:26" x14ac:dyDescent="0.3">
      <c r="R606" s="100"/>
      <c r="S606" s="100"/>
      <c r="T606" s="100"/>
      <c r="U606" s="100"/>
      <c r="V606" s="100"/>
      <c r="W606" s="100"/>
      <c r="X606" s="100"/>
      <c r="Y606" s="100"/>
      <c r="Z606" s="100"/>
    </row>
    <row r="607" spans="18:26" x14ac:dyDescent="0.3">
      <c r="R607" s="100"/>
      <c r="S607" s="100"/>
      <c r="T607" s="100"/>
      <c r="U607" s="100"/>
      <c r="V607" s="100"/>
      <c r="W607" s="100"/>
      <c r="X607" s="100"/>
      <c r="Y607" s="100"/>
      <c r="Z607" s="100"/>
    </row>
    <row r="608" spans="18:26" x14ac:dyDescent="0.3">
      <c r="R608" s="100"/>
      <c r="S608" s="100"/>
      <c r="T608" s="100"/>
      <c r="U608" s="100"/>
      <c r="V608" s="100"/>
      <c r="W608" s="100"/>
      <c r="X608" s="100"/>
      <c r="Y608" s="100"/>
      <c r="Z608" s="100"/>
    </row>
    <row r="609" spans="18:26" x14ac:dyDescent="0.3">
      <c r="R609" s="100"/>
      <c r="S609" s="100"/>
      <c r="T609" s="100"/>
      <c r="U609" s="100"/>
      <c r="V609" s="100"/>
      <c r="W609" s="100"/>
      <c r="X609" s="100"/>
      <c r="Y609" s="100"/>
      <c r="Z609" s="100"/>
    </row>
    <row r="610" spans="18:26" x14ac:dyDescent="0.3">
      <c r="R610" s="100"/>
      <c r="S610" s="100"/>
      <c r="T610" s="100"/>
      <c r="U610" s="100"/>
      <c r="V610" s="100"/>
      <c r="W610" s="100"/>
      <c r="X610" s="100"/>
      <c r="Y610" s="100"/>
      <c r="Z610" s="100"/>
    </row>
    <row r="611" spans="18:26" x14ac:dyDescent="0.3">
      <c r="R611" s="100"/>
      <c r="S611" s="100"/>
      <c r="T611" s="100"/>
      <c r="U611" s="100"/>
      <c r="V611" s="100"/>
      <c r="W611" s="100"/>
      <c r="X611" s="100"/>
      <c r="Y611" s="100"/>
      <c r="Z611" s="100"/>
    </row>
    <row r="612" spans="18:26" x14ac:dyDescent="0.3">
      <c r="R612" s="100"/>
      <c r="S612" s="100"/>
      <c r="T612" s="100"/>
      <c r="U612" s="100"/>
      <c r="V612" s="100"/>
      <c r="W612" s="100"/>
      <c r="X612" s="100"/>
      <c r="Y612" s="100"/>
      <c r="Z612" s="100"/>
    </row>
    <row r="613" spans="18:26" x14ac:dyDescent="0.3">
      <c r="R613" s="100"/>
      <c r="S613" s="100"/>
      <c r="T613" s="100"/>
      <c r="U613" s="100"/>
      <c r="V613" s="100"/>
      <c r="W613" s="100"/>
      <c r="X613" s="100"/>
      <c r="Y613" s="100"/>
      <c r="Z613" s="100"/>
    </row>
    <row r="614" spans="18:26" x14ac:dyDescent="0.3">
      <c r="R614" s="100"/>
      <c r="S614" s="100"/>
      <c r="T614" s="100"/>
      <c r="U614" s="100"/>
      <c r="V614" s="100"/>
      <c r="W614" s="100"/>
      <c r="X614" s="100"/>
      <c r="Y614" s="100"/>
      <c r="Z614" s="100"/>
    </row>
    <row r="615" spans="18:26" x14ac:dyDescent="0.3">
      <c r="R615" s="100"/>
      <c r="S615" s="100"/>
      <c r="T615" s="100"/>
      <c r="U615" s="100"/>
      <c r="V615" s="100"/>
      <c r="W615" s="100"/>
      <c r="X615" s="100"/>
      <c r="Y615" s="100"/>
      <c r="Z615" s="100"/>
    </row>
    <row r="616" spans="18:26" x14ac:dyDescent="0.3">
      <c r="R616" s="100"/>
      <c r="S616" s="100"/>
      <c r="T616" s="100"/>
      <c r="U616" s="100"/>
      <c r="V616" s="100"/>
      <c r="W616" s="100"/>
      <c r="X616" s="100"/>
      <c r="Y616" s="100"/>
      <c r="Z616" s="100"/>
    </row>
    <row r="617" spans="18:26" x14ac:dyDescent="0.3">
      <c r="R617" s="100"/>
      <c r="S617" s="100"/>
      <c r="T617" s="100"/>
      <c r="U617" s="100"/>
      <c r="V617" s="100"/>
      <c r="W617" s="100"/>
      <c r="X617" s="100"/>
      <c r="Y617" s="100"/>
      <c r="Z617" s="100"/>
    </row>
    <row r="618" spans="18:26" x14ac:dyDescent="0.3">
      <c r="R618" s="100"/>
      <c r="S618" s="100"/>
      <c r="T618" s="100"/>
      <c r="U618" s="100"/>
      <c r="V618" s="100"/>
      <c r="W618" s="100"/>
      <c r="X618" s="100"/>
      <c r="Y618" s="100"/>
      <c r="Z618" s="100"/>
    </row>
    <row r="619" spans="18:26" x14ac:dyDescent="0.3">
      <c r="R619" s="100"/>
      <c r="S619" s="100"/>
      <c r="T619" s="100"/>
      <c r="U619" s="100"/>
      <c r="V619" s="100"/>
      <c r="W619" s="100"/>
      <c r="X619" s="100"/>
      <c r="Y619" s="100"/>
      <c r="Z619" s="100"/>
    </row>
    <row r="620" spans="18:26" x14ac:dyDescent="0.3">
      <c r="R620" s="100"/>
      <c r="S620" s="100"/>
      <c r="T620" s="100"/>
      <c r="U620" s="100"/>
      <c r="V620" s="100"/>
      <c r="W620" s="100"/>
      <c r="X620" s="100"/>
      <c r="Y620" s="100"/>
      <c r="Z620" s="100"/>
    </row>
    <row r="621" spans="18:26" x14ac:dyDescent="0.3">
      <c r="R621" s="100"/>
      <c r="S621" s="100"/>
      <c r="T621" s="100"/>
      <c r="U621" s="100"/>
      <c r="V621" s="100"/>
      <c r="W621" s="100"/>
      <c r="X621" s="100"/>
      <c r="Y621" s="100"/>
      <c r="Z621" s="100"/>
    </row>
    <row r="622" spans="18:26" x14ac:dyDescent="0.3">
      <c r="R622" s="100"/>
      <c r="S622" s="100"/>
      <c r="T622" s="100"/>
      <c r="U622" s="100"/>
      <c r="V622" s="100"/>
      <c r="W622" s="100"/>
      <c r="X622" s="100"/>
      <c r="Y622" s="100"/>
      <c r="Z622" s="100"/>
    </row>
    <row r="623" spans="18:26" x14ac:dyDescent="0.3">
      <c r="R623" s="100"/>
      <c r="S623" s="100"/>
      <c r="T623" s="100"/>
      <c r="U623" s="100"/>
      <c r="V623" s="100"/>
      <c r="W623" s="100"/>
      <c r="X623" s="100"/>
      <c r="Y623" s="100"/>
      <c r="Z623" s="100"/>
    </row>
    <row r="624" spans="18:26" x14ac:dyDescent="0.3">
      <c r="R624" s="100"/>
      <c r="S624" s="100"/>
      <c r="T624" s="100"/>
      <c r="U624" s="100"/>
      <c r="V624" s="100"/>
      <c r="W624" s="100"/>
      <c r="X624" s="100"/>
      <c r="Y624" s="100"/>
      <c r="Z624" s="100"/>
    </row>
    <row r="625" spans="18:26" x14ac:dyDescent="0.3">
      <c r="R625" s="100"/>
      <c r="S625" s="100"/>
      <c r="T625" s="100"/>
      <c r="U625" s="100"/>
      <c r="V625" s="100"/>
      <c r="W625" s="100"/>
      <c r="X625" s="100"/>
      <c r="Y625" s="100"/>
      <c r="Z625" s="100"/>
    </row>
    <row r="626" spans="18:26" x14ac:dyDescent="0.3">
      <c r="R626" s="100"/>
      <c r="S626" s="100"/>
      <c r="T626" s="100"/>
      <c r="U626" s="100"/>
      <c r="V626" s="100"/>
      <c r="W626" s="100"/>
      <c r="X626" s="100"/>
      <c r="Y626" s="100"/>
      <c r="Z626" s="100"/>
    </row>
    <row r="627" spans="18:26" x14ac:dyDescent="0.3">
      <c r="R627" s="100"/>
      <c r="S627" s="100"/>
      <c r="T627" s="100"/>
      <c r="U627" s="100"/>
      <c r="V627" s="100"/>
      <c r="W627" s="100"/>
      <c r="X627" s="100"/>
      <c r="Y627" s="100"/>
      <c r="Z627" s="100"/>
    </row>
    <row r="628" spans="18:26" x14ac:dyDescent="0.3">
      <c r="R628" s="100"/>
      <c r="S628" s="100"/>
      <c r="T628" s="100"/>
      <c r="U628" s="100"/>
      <c r="V628" s="100"/>
      <c r="W628" s="100"/>
      <c r="X628" s="100"/>
      <c r="Y628" s="100"/>
      <c r="Z628" s="100"/>
    </row>
    <row r="629" spans="18:26" x14ac:dyDescent="0.3">
      <c r="R629" s="100"/>
      <c r="S629" s="100"/>
      <c r="T629" s="100"/>
      <c r="U629" s="100"/>
      <c r="V629" s="100"/>
      <c r="W629" s="100"/>
      <c r="X629" s="100"/>
      <c r="Y629" s="100"/>
      <c r="Z629" s="100"/>
    </row>
    <row r="630" spans="18:26" x14ac:dyDescent="0.3">
      <c r="R630" s="100"/>
      <c r="S630" s="100"/>
      <c r="T630" s="100"/>
      <c r="U630" s="100"/>
      <c r="V630" s="100"/>
      <c r="W630" s="100"/>
      <c r="X630" s="100"/>
      <c r="Y630" s="100"/>
      <c r="Z630" s="100"/>
    </row>
    <row r="631" spans="18:26" x14ac:dyDescent="0.3">
      <c r="R631" s="100"/>
      <c r="S631" s="100"/>
      <c r="T631" s="100"/>
      <c r="U631" s="100"/>
      <c r="V631" s="100"/>
      <c r="W631" s="100"/>
      <c r="X631" s="100"/>
      <c r="Y631" s="100"/>
      <c r="Z631" s="100"/>
    </row>
    <row r="632" spans="18:26" x14ac:dyDescent="0.3">
      <c r="R632" s="100"/>
      <c r="S632" s="100"/>
      <c r="T632" s="100"/>
      <c r="U632" s="100"/>
      <c r="V632" s="100"/>
      <c r="W632" s="100"/>
      <c r="X632" s="100"/>
      <c r="Y632" s="100"/>
      <c r="Z632" s="100"/>
    </row>
    <row r="633" spans="18:26" x14ac:dyDescent="0.3">
      <c r="R633" s="100"/>
      <c r="S633" s="100"/>
      <c r="T633" s="100"/>
      <c r="U633" s="100"/>
      <c r="V633" s="100"/>
      <c r="W633" s="100"/>
      <c r="X633" s="100"/>
      <c r="Y633" s="100"/>
      <c r="Z633" s="100"/>
    </row>
    <row r="634" spans="18:26" x14ac:dyDescent="0.3">
      <c r="R634" s="100"/>
      <c r="S634" s="100"/>
      <c r="T634" s="100"/>
      <c r="U634" s="100"/>
      <c r="V634" s="100"/>
      <c r="W634" s="100"/>
      <c r="X634" s="100"/>
      <c r="Y634" s="100"/>
      <c r="Z634" s="100"/>
    </row>
    <row r="635" spans="18:26" x14ac:dyDescent="0.3">
      <c r="R635" s="100"/>
      <c r="S635" s="100"/>
      <c r="T635" s="100"/>
      <c r="U635" s="100"/>
      <c r="V635" s="100"/>
      <c r="W635" s="100"/>
      <c r="X635" s="100"/>
      <c r="Y635" s="100"/>
      <c r="Z635" s="100"/>
    </row>
    <row r="636" spans="18:26" x14ac:dyDescent="0.3">
      <c r="R636" s="100"/>
      <c r="S636" s="100"/>
      <c r="T636" s="100"/>
      <c r="U636" s="100"/>
      <c r="V636" s="100"/>
      <c r="W636" s="100"/>
      <c r="X636" s="100"/>
      <c r="Y636" s="100"/>
      <c r="Z636" s="100"/>
    </row>
    <row r="637" spans="18:26" x14ac:dyDescent="0.3">
      <c r="R637" s="100"/>
      <c r="S637" s="100"/>
      <c r="T637" s="100"/>
      <c r="U637" s="100"/>
      <c r="V637" s="100"/>
      <c r="W637" s="100"/>
      <c r="X637" s="100"/>
      <c r="Y637" s="100"/>
      <c r="Z637" s="100"/>
    </row>
    <row r="638" spans="18:26" x14ac:dyDescent="0.3">
      <c r="R638" s="100"/>
      <c r="S638" s="100"/>
      <c r="T638" s="100"/>
      <c r="U638" s="100"/>
      <c r="V638" s="100"/>
      <c r="W638" s="100"/>
      <c r="X638" s="100"/>
      <c r="Y638" s="100"/>
      <c r="Z638" s="100"/>
    </row>
    <row r="639" spans="18:26" x14ac:dyDescent="0.3">
      <c r="R639" s="100"/>
      <c r="S639" s="100"/>
      <c r="T639" s="100"/>
      <c r="U639" s="100"/>
      <c r="V639" s="100"/>
      <c r="W639" s="100"/>
      <c r="X639" s="100"/>
      <c r="Y639" s="100"/>
      <c r="Z639" s="100"/>
    </row>
    <row r="640" spans="18:26" x14ac:dyDescent="0.3">
      <c r="R640" s="100"/>
      <c r="S640" s="100"/>
      <c r="T640" s="100"/>
      <c r="U640" s="100"/>
      <c r="V640" s="100"/>
      <c r="W640" s="100"/>
      <c r="X640" s="100"/>
      <c r="Y640" s="100"/>
      <c r="Z640" s="100"/>
    </row>
    <row r="641" spans="18:26" x14ac:dyDescent="0.3">
      <c r="R641" s="100"/>
      <c r="S641" s="100"/>
      <c r="T641" s="100"/>
      <c r="U641" s="100"/>
      <c r="V641" s="100"/>
      <c r="W641" s="100"/>
      <c r="X641" s="100"/>
      <c r="Y641" s="100"/>
      <c r="Z641" s="100"/>
    </row>
    <row r="642" spans="18:26" x14ac:dyDescent="0.3">
      <c r="R642" s="100"/>
      <c r="S642" s="100"/>
      <c r="T642" s="100"/>
      <c r="U642" s="100"/>
      <c r="V642" s="100"/>
      <c r="W642" s="100"/>
      <c r="X642" s="100"/>
      <c r="Y642" s="100"/>
      <c r="Z642" s="100"/>
    </row>
    <row r="643" spans="18:26" x14ac:dyDescent="0.3">
      <c r="R643" s="100"/>
      <c r="S643" s="100"/>
      <c r="T643" s="100"/>
      <c r="U643" s="100"/>
      <c r="V643" s="100"/>
      <c r="W643" s="100"/>
      <c r="X643" s="100"/>
      <c r="Y643" s="100"/>
      <c r="Z643" s="100"/>
    </row>
    <row r="644" spans="18:26" x14ac:dyDescent="0.3">
      <c r="R644" s="100"/>
      <c r="S644" s="100"/>
      <c r="T644" s="100"/>
      <c r="U644" s="100"/>
      <c r="V644" s="100"/>
      <c r="W644" s="100"/>
      <c r="X644" s="100"/>
      <c r="Y644" s="100"/>
      <c r="Z644" s="100"/>
    </row>
    <row r="645" spans="18:26" x14ac:dyDescent="0.3">
      <c r="R645" s="100"/>
      <c r="S645" s="100"/>
      <c r="T645" s="100"/>
      <c r="U645" s="100"/>
      <c r="V645" s="100"/>
      <c r="W645" s="100"/>
      <c r="X645" s="100"/>
      <c r="Y645" s="100"/>
      <c r="Z645" s="100"/>
    </row>
    <row r="646" spans="18:26" x14ac:dyDescent="0.3">
      <c r="R646" s="100"/>
      <c r="S646" s="100"/>
      <c r="T646" s="100"/>
      <c r="U646" s="100"/>
      <c r="V646" s="100"/>
      <c r="W646" s="100"/>
      <c r="X646" s="100"/>
      <c r="Y646" s="100"/>
      <c r="Z646" s="100"/>
    </row>
    <row r="647" spans="18:26" x14ac:dyDescent="0.3">
      <c r="R647" s="100"/>
      <c r="S647" s="100"/>
      <c r="T647" s="100"/>
      <c r="U647" s="100"/>
      <c r="V647" s="100"/>
      <c r="W647" s="100"/>
      <c r="X647" s="100"/>
      <c r="Y647" s="100"/>
      <c r="Z647" s="100"/>
    </row>
    <row r="648" spans="18:26" x14ac:dyDescent="0.3">
      <c r="R648" s="100"/>
      <c r="S648" s="100"/>
      <c r="T648" s="100"/>
      <c r="U648" s="100"/>
      <c r="V648" s="100"/>
      <c r="W648" s="100"/>
      <c r="X648" s="100"/>
      <c r="Y648" s="100"/>
      <c r="Z648" s="100"/>
    </row>
    <row r="649" spans="18:26" x14ac:dyDescent="0.3">
      <c r="R649" s="100"/>
      <c r="S649" s="100"/>
      <c r="T649" s="100"/>
      <c r="U649" s="100"/>
      <c r="V649" s="100"/>
      <c r="W649" s="100"/>
      <c r="X649" s="100"/>
      <c r="Y649" s="100"/>
      <c r="Z649" s="100"/>
    </row>
    <row r="650" spans="18:26" x14ac:dyDescent="0.3">
      <c r="R650" s="100"/>
      <c r="S650" s="100"/>
      <c r="T650" s="100"/>
      <c r="U650" s="100"/>
      <c r="V650" s="100"/>
      <c r="W650" s="100"/>
      <c r="X650" s="100"/>
      <c r="Y650" s="100"/>
      <c r="Z650" s="100"/>
    </row>
    <row r="651" spans="18:26" x14ac:dyDescent="0.3">
      <c r="R651" s="100"/>
      <c r="S651" s="100"/>
      <c r="T651" s="100"/>
      <c r="U651" s="100"/>
      <c r="V651" s="100"/>
      <c r="W651" s="100"/>
      <c r="X651" s="100"/>
      <c r="Y651" s="100"/>
      <c r="Z651" s="100"/>
    </row>
    <row r="652" spans="18:26" x14ac:dyDescent="0.3">
      <c r="R652" s="100"/>
      <c r="S652" s="100"/>
      <c r="T652" s="100"/>
      <c r="U652" s="100"/>
      <c r="V652" s="100"/>
      <c r="W652" s="100"/>
      <c r="X652" s="100"/>
      <c r="Y652" s="100"/>
      <c r="Z652" s="100"/>
    </row>
    <row r="653" spans="18:26" x14ac:dyDescent="0.3">
      <c r="R653" s="100"/>
      <c r="S653" s="100"/>
      <c r="T653" s="100"/>
      <c r="U653" s="100"/>
      <c r="V653" s="100"/>
      <c r="W653" s="100"/>
      <c r="X653" s="100"/>
      <c r="Y653" s="100"/>
      <c r="Z653" s="100"/>
    </row>
    <row r="654" spans="18:26" x14ac:dyDescent="0.3">
      <c r="R654" s="100"/>
      <c r="S654" s="100"/>
      <c r="T654" s="100"/>
      <c r="U654" s="100"/>
      <c r="V654" s="100"/>
      <c r="W654" s="100"/>
      <c r="X654" s="100"/>
      <c r="Y654" s="100"/>
      <c r="Z654" s="100"/>
    </row>
    <row r="655" spans="18:26" x14ac:dyDescent="0.3">
      <c r="R655" s="100"/>
      <c r="S655" s="100"/>
      <c r="T655" s="100"/>
      <c r="U655" s="100"/>
      <c r="V655" s="100"/>
      <c r="W655" s="100"/>
      <c r="X655" s="100"/>
      <c r="Y655" s="100"/>
      <c r="Z655" s="100"/>
    </row>
    <row r="656" spans="18:26" x14ac:dyDescent="0.3">
      <c r="R656" s="100"/>
      <c r="S656" s="100"/>
      <c r="T656" s="100"/>
      <c r="U656" s="100"/>
      <c r="V656" s="100"/>
      <c r="W656" s="100"/>
      <c r="X656" s="100"/>
      <c r="Y656" s="100"/>
      <c r="Z656" s="100"/>
    </row>
    <row r="657" spans="18:26" x14ac:dyDescent="0.3">
      <c r="R657" s="100"/>
      <c r="S657" s="100"/>
      <c r="T657" s="100"/>
      <c r="U657" s="100"/>
      <c r="V657" s="100"/>
      <c r="W657" s="100"/>
      <c r="X657" s="100"/>
      <c r="Y657" s="100"/>
      <c r="Z657" s="100"/>
    </row>
    <row r="658" spans="18:26" x14ac:dyDescent="0.3">
      <c r="R658" s="100"/>
      <c r="S658" s="100"/>
      <c r="T658" s="100"/>
      <c r="U658" s="100"/>
      <c r="V658" s="100"/>
      <c r="W658" s="100"/>
      <c r="X658" s="100"/>
      <c r="Y658" s="100"/>
      <c r="Z658" s="100"/>
    </row>
    <row r="659" spans="18:26" x14ac:dyDescent="0.3">
      <c r="R659" s="100"/>
      <c r="S659" s="100"/>
      <c r="T659" s="100"/>
      <c r="U659" s="100"/>
      <c r="V659" s="100"/>
      <c r="W659" s="100"/>
      <c r="X659" s="100"/>
      <c r="Y659" s="100"/>
      <c r="Z659" s="100"/>
    </row>
    <row r="660" spans="18:26" x14ac:dyDescent="0.3">
      <c r="R660" s="100"/>
      <c r="S660" s="100"/>
      <c r="T660" s="100"/>
      <c r="U660" s="100"/>
      <c r="V660" s="100"/>
      <c r="W660" s="100"/>
      <c r="X660" s="100"/>
      <c r="Y660" s="100"/>
      <c r="Z660" s="100"/>
    </row>
    <row r="661" spans="18:26" x14ac:dyDescent="0.3">
      <c r="R661" s="100"/>
      <c r="S661" s="100"/>
      <c r="T661" s="100"/>
      <c r="U661" s="100"/>
      <c r="V661" s="100"/>
      <c r="W661" s="100"/>
      <c r="X661" s="100"/>
      <c r="Y661" s="100"/>
      <c r="Z661" s="100"/>
    </row>
    <row r="662" spans="18:26" x14ac:dyDescent="0.3">
      <c r="R662" s="100"/>
      <c r="S662" s="100"/>
      <c r="T662" s="100"/>
      <c r="U662" s="100"/>
      <c r="V662" s="100"/>
      <c r="W662" s="100"/>
      <c r="X662" s="100"/>
      <c r="Y662" s="100"/>
      <c r="Z662" s="100"/>
    </row>
    <row r="663" spans="18:26" x14ac:dyDescent="0.3">
      <c r="R663" s="100"/>
      <c r="S663" s="100"/>
      <c r="T663" s="100"/>
      <c r="U663" s="100"/>
      <c r="V663" s="100"/>
      <c r="W663" s="100"/>
      <c r="X663" s="100"/>
      <c r="Y663" s="100"/>
      <c r="Z663" s="100"/>
    </row>
    <row r="664" spans="18:26" x14ac:dyDescent="0.3">
      <c r="R664" s="100"/>
      <c r="S664" s="100"/>
      <c r="T664" s="100"/>
      <c r="U664" s="100"/>
      <c r="V664" s="100"/>
      <c r="W664" s="100"/>
      <c r="X664" s="100"/>
      <c r="Y664" s="100"/>
      <c r="Z664" s="100"/>
    </row>
    <row r="665" spans="18:26" x14ac:dyDescent="0.3">
      <c r="R665" s="100"/>
      <c r="S665" s="100"/>
      <c r="T665" s="100"/>
      <c r="U665" s="100"/>
      <c r="V665" s="100"/>
      <c r="W665" s="100"/>
      <c r="X665" s="100"/>
      <c r="Y665" s="100"/>
      <c r="Z665" s="100"/>
    </row>
    <row r="666" spans="18:26" x14ac:dyDescent="0.3">
      <c r="R666" s="100"/>
      <c r="S666" s="100"/>
      <c r="T666" s="100"/>
      <c r="U666" s="100"/>
      <c r="V666" s="100"/>
      <c r="W666" s="100"/>
      <c r="X666" s="100"/>
      <c r="Y666" s="100"/>
      <c r="Z666" s="100"/>
    </row>
    <row r="667" spans="18:26" x14ac:dyDescent="0.3">
      <c r="R667" s="100"/>
      <c r="S667" s="100"/>
      <c r="T667" s="100"/>
      <c r="U667" s="100"/>
      <c r="V667" s="100"/>
      <c r="W667" s="100"/>
      <c r="X667" s="100"/>
      <c r="Y667" s="100"/>
      <c r="Z667" s="100"/>
    </row>
    <row r="668" spans="18:26" x14ac:dyDescent="0.3">
      <c r="R668" s="100"/>
      <c r="S668" s="100"/>
      <c r="T668" s="100"/>
      <c r="U668" s="100"/>
      <c r="V668" s="100"/>
      <c r="W668" s="100"/>
      <c r="X668" s="100"/>
      <c r="Y668" s="100"/>
      <c r="Z668" s="100"/>
    </row>
    <row r="669" spans="18:26" x14ac:dyDescent="0.3">
      <c r="R669" s="100"/>
      <c r="S669" s="100"/>
      <c r="T669" s="100"/>
      <c r="U669" s="100"/>
      <c r="V669" s="100"/>
      <c r="W669" s="100"/>
      <c r="X669" s="100"/>
      <c r="Y669" s="100"/>
      <c r="Z669" s="100"/>
    </row>
    <row r="670" spans="18:26" x14ac:dyDescent="0.3">
      <c r="R670" s="100"/>
      <c r="S670" s="100"/>
      <c r="T670" s="100"/>
      <c r="U670" s="100"/>
      <c r="V670" s="100"/>
      <c r="W670" s="100"/>
      <c r="X670" s="100"/>
      <c r="Y670" s="100"/>
      <c r="Z670" s="100"/>
    </row>
    <row r="671" spans="18:26" x14ac:dyDescent="0.3">
      <c r="R671" s="100"/>
      <c r="S671" s="100"/>
      <c r="T671" s="100"/>
      <c r="U671" s="100"/>
      <c r="V671" s="100"/>
      <c r="W671" s="100"/>
      <c r="X671" s="100"/>
      <c r="Y671" s="100"/>
      <c r="Z671" s="100"/>
    </row>
    <row r="672" spans="18:26" x14ac:dyDescent="0.3">
      <c r="R672" s="100"/>
      <c r="S672" s="100"/>
      <c r="T672" s="100"/>
      <c r="U672" s="100"/>
      <c r="V672" s="100"/>
      <c r="W672" s="100"/>
      <c r="X672" s="100"/>
      <c r="Y672" s="100"/>
      <c r="Z672" s="100"/>
    </row>
    <row r="673" spans="18:26" x14ac:dyDescent="0.3">
      <c r="R673" s="100"/>
      <c r="S673" s="100"/>
      <c r="T673" s="100"/>
      <c r="U673" s="100"/>
      <c r="V673" s="100"/>
      <c r="W673" s="100"/>
      <c r="X673" s="100"/>
      <c r="Y673" s="100"/>
      <c r="Z673" s="100"/>
    </row>
    <row r="674" spans="18:26" x14ac:dyDescent="0.3">
      <c r="R674" s="100"/>
      <c r="S674" s="100"/>
      <c r="T674" s="100"/>
      <c r="U674" s="100"/>
      <c r="V674" s="100"/>
      <c r="W674" s="100"/>
      <c r="X674" s="100"/>
      <c r="Y674" s="100"/>
      <c r="Z674" s="100"/>
    </row>
    <row r="675" spans="18:26" x14ac:dyDescent="0.3">
      <c r="R675" s="100"/>
      <c r="S675" s="100"/>
      <c r="T675" s="100"/>
      <c r="U675" s="100"/>
      <c r="V675" s="100"/>
      <c r="W675" s="100"/>
      <c r="X675" s="100"/>
      <c r="Y675" s="100"/>
      <c r="Z675" s="100"/>
    </row>
    <row r="676" spans="18:26" x14ac:dyDescent="0.3">
      <c r="R676" s="100"/>
      <c r="S676" s="100"/>
      <c r="T676" s="100"/>
      <c r="U676" s="100"/>
      <c r="V676" s="100"/>
      <c r="W676" s="100"/>
      <c r="X676" s="100"/>
      <c r="Y676" s="100"/>
      <c r="Z676" s="100"/>
    </row>
    <row r="677" spans="18:26" x14ac:dyDescent="0.3">
      <c r="R677" s="100"/>
      <c r="S677" s="100"/>
      <c r="T677" s="100"/>
      <c r="U677" s="100"/>
      <c r="V677" s="100"/>
      <c r="W677" s="100"/>
      <c r="X677" s="100"/>
      <c r="Y677" s="100"/>
      <c r="Z677" s="100"/>
    </row>
    <row r="678" spans="18:26" x14ac:dyDescent="0.3">
      <c r="R678" s="100"/>
      <c r="S678" s="100"/>
      <c r="T678" s="100"/>
      <c r="U678" s="100"/>
      <c r="V678" s="100"/>
      <c r="W678" s="100"/>
      <c r="X678" s="100"/>
      <c r="Y678" s="100"/>
      <c r="Z678" s="100"/>
    </row>
    <row r="679" spans="18:26" x14ac:dyDescent="0.3">
      <c r="R679" s="100"/>
      <c r="S679" s="100"/>
      <c r="T679" s="100"/>
      <c r="U679" s="100"/>
      <c r="V679" s="100"/>
      <c r="W679" s="100"/>
      <c r="X679" s="100"/>
      <c r="Y679" s="100"/>
      <c r="Z679" s="100"/>
    </row>
    <row r="680" spans="18:26" x14ac:dyDescent="0.3">
      <c r="R680" s="100"/>
      <c r="S680" s="100"/>
      <c r="T680" s="100"/>
      <c r="U680" s="100"/>
      <c r="V680" s="100"/>
      <c r="W680" s="100"/>
      <c r="X680" s="100"/>
      <c r="Y680" s="100"/>
      <c r="Z680" s="100"/>
    </row>
    <row r="681" spans="18:26" x14ac:dyDescent="0.3">
      <c r="R681" s="100"/>
      <c r="S681" s="100"/>
      <c r="T681" s="100"/>
      <c r="U681" s="100"/>
      <c r="V681" s="100"/>
      <c r="W681" s="100"/>
      <c r="X681" s="100"/>
      <c r="Y681" s="100"/>
      <c r="Z681" s="100"/>
    </row>
    <row r="682" spans="18:26" x14ac:dyDescent="0.3">
      <c r="R682" s="100"/>
      <c r="S682" s="100"/>
      <c r="T682" s="100"/>
      <c r="U682" s="100"/>
      <c r="V682" s="100"/>
      <c r="W682" s="100"/>
      <c r="X682" s="100"/>
      <c r="Y682" s="100"/>
      <c r="Z682" s="100"/>
    </row>
    <row r="683" spans="18:26" x14ac:dyDescent="0.3">
      <c r="R683" s="100"/>
      <c r="S683" s="100"/>
      <c r="T683" s="100"/>
      <c r="U683" s="100"/>
      <c r="V683" s="100"/>
      <c r="W683" s="100"/>
      <c r="X683" s="100"/>
      <c r="Y683" s="100"/>
      <c r="Z683" s="100"/>
    </row>
    <row r="684" spans="18:26" x14ac:dyDescent="0.3">
      <c r="R684" s="100"/>
      <c r="S684" s="100"/>
      <c r="T684" s="100"/>
      <c r="U684" s="100"/>
      <c r="V684" s="100"/>
      <c r="W684" s="100"/>
      <c r="X684" s="100"/>
      <c r="Y684" s="100"/>
      <c r="Z684" s="100"/>
    </row>
    <row r="685" spans="18:26" x14ac:dyDescent="0.3">
      <c r="R685" s="100"/>
      <c r="S685" s="100"/>
      <c r="T685" s="100"/>
      <c r="U685" s="100"/>
      <c r="V685" s="100"/>
      <c r="W685" s="100"/>
      <c r="X685" s="100"/>
      <c r="Y685" s="100"/>
      <c r="Z685" s="100"/>
    </row>
    <row r="686" spans="18:26" x14ac:dyDescent="0.3">
      <c r="R686" s="100"/>
      <c r="S686" s="100"/>
      <c r="T686" s="100"/>
      <c r="U686" s="100"/>
      <c r="V686" s="100"/>
      <c r="W686" s="100"/>
      <c r="X686" s="100"/>
      <c r="Y686" s="100"/>
      <c r="Z686" s="100"/>
    </row>
    <row r="687" spans="18:26" x14ac:dyDescent="0.3">
      <c r="R687" s="100"/>
      <c r="S687" s="100"/>
      <c r="T687" s="100"/>
      <c r="U687" s="100"/>
      <c r="V687" s="100"/>
      <c r="W687" s="100"/>
      <c r="X687" s="100"/>
      <c r="Y687" s="100"/>
      <c r="Z687" s="100"/>
    </row>
    <row r="688" spans="18:26" x14ac:dyDescent="0.3">
      <c r="R688" s="100"/>
      <c r="S688" s="100"/>
      <c r="T688" s="100"/>
      <c r="U688" s="100"/>
      <c r="V688" s="100"/>
      <c r="W688" s="100"/>
      <c r="X688" s="100"/>
      <c r="Y688" s="100"/>
      <c r="Z688" s="100"/>
    </row>
    <row r="689" spans="18:26" x14ac:dyDescent="0.3">
      <c r="R689" s="100"/>
      <c r="S689" s="100"/>
      <c r="T689" s="100"/>
      <c r="U689" s="100"/>
      <c r="V689" s="100"/>
      <c r="W689" s="100"/>
      <c r="X689" s="100"/>
      <c r="Y689" s="100"/>
      <c r="Z689" s="100"/>
    </row>
    <row r="690" spans="18:26" x14ac:dyDescent="0.3">
      <c r="R690" s="100"/>
      <c r="S690" s="100"/>
      <c r="T690" s="100"/>
      <c r="U690" s="100"/>
      <c r="V690" s="100"/>
      <c r="W690" s="100"/>
      <c r="X690" s="100"/>
      <c r="Y690" s="100"/>
      <c r="Z690" s="100"/>
    </row>
    <row r="691" spans="18:26" x14ac:dyDescent="0.3">
      <c r="R691" s="100"/>
      <c r="S691" s="100"/>
      <c r="T691" s="100"/>
      <c r="U691" s="100"/>
      <c r="V691" s="100"/>
      <c r="W691" s="100"/>
      <c r="X691" s="100"/>
      <c r="Y691" s="100"/>
      <c r="Z691" s="100"/>
    </row>
    <row r="692" spans="18:26" x14ac:dyDescent="0.3">
      <c r="R692" s="100"/>
      <c r="S692" s="100"/>
      <c r="T692" s="100"/>
      <c r="U692" s="100"/>
      <c r="V692" s="100"/>
      <c r="W692" s="100"/>
      <c r="X692" s="100"/>
      <c r="Y692" s="100"/>
      <c r="Z692" s="100"/>
    </row>
    <row r="693" spans="18:26" x14ac:dyDescent="0.3">
      <c r="R693" s="100"/>
      <c r="S693" s="100"/>
      <c r="T693" s="100"/>
      <c r="U693" s="100"/>
      <c r="V693" s="100"/>
      <c r="W693" s="100"/>
      <c r="X693" s="100"/>
      <c r="Y693" s="100"/>
      <c r="Z693" s="100"/>
    </row>
    <row r="694" spans="18:26" x14ac:dyDescent="0.3">
      <c r="R694" s="100"/>
      <c r="S694" s="100"/>
      <c r="T694" s="100"/>
      <c r="U694" s="100"/>
      <c r="V694" s="100"/>
      <c r="W694" s="100"/>
      <c r="X694" s="100"/>
      <c r="Y694" s="100"/>
      <c r="Z694" s="100"/>
    </row>
    <row r="695" spans="18:26" x14ac:dyDescent="0.3">
      <c r="R695" s="100"/>
      <c r="S695" s="100"/>
      <c r="T695" s="100"/>
      <c r="U695" s="100"/>
      <c r="V695" s="100"/>
      <c r="W695" s="100"/>
      <c r="X695" s="100"/>
      <c r="Y695" s="100"/>
      <c r="Z695" s="100"/>
    </row>
    <row r="696" spans="18:26" x14ac:dyDescent="0.3">
      <c r="R696" s="100"/>
      <c r="S696" s="100"/>
      <c r="T696" s="100"/>
      <c r="U696" s="100"/>
      <c r="V696" s="100"/>
      <c r="W696" s="100"/>
      <c r="X696" s="100"/>
      <c r="Y696" s="100"/>
      <c r="Z696" s="100"/>
    </row>
    <row r="697" spans="18:26" x14ac:dyDescent="0.3">
      <c r="R697" s="100"/>
      <c r="S697" s="100"/>
      <c r="T697" s="100"/>
      <c r="U697" s="100"/>
      <c r="V697" s="100"/>
      <c r="W697" s="100"/>
      <c r="X697" s="100"/>
      <c r="Y697" s="100"/>
      <c r="Z697" s="100"/>
    </row>
    <row r="698" spans="18:26" x14ac:dyDescent="0.3">
      <c r="R698" s="100"/>
      <c r="S698" s="100"/>
      <c r="T698" s="100"/>
      <c r="U698" s="100"/>
      <c r="V698" s="100"/>
      <c r="W698" s="100"/>
      <c r="X698" s="100"/>
      <c r="Y698" s="100"/>
      <c r="Z698" s="100"/>
    </row>
    <row r="699" spans="18:26" x14ac:dyDescent="0.3">
      <c r="R699" s="100"/>
      <c r="S699" s="100"/>
      <c r="T699" s="100"/>
      <c r="U699" s="100"/>
      <c r="V699" s="100"/>
      <c r="W699" s="100"/>
      <c r="X699" s="100"/>
      <c r="Y699" s="100"/>
      <c r="Z699" s="100"/>
    </row>
    <row r="700" spans="18:26" x14ac:dyDescent="0.3">
      <c r="R700" s="100"/>
      <c r="S700" s="100"/>
      <c r="T700" s="100"/>
      <c r="U700" s="100"/>
      <c r="V700" s="100"/>
      <c r="W700" s="100"/>
      <c r="X700" s="100"/>
      <c r="Y700" s="100"/>
      <c r="Z700" s="100"/>
    </row>
    <row r="701" spans="18:26" x14ac:dyDescent="0.3">
      <c r="R701" s="100"/>
      <c r="S701" s="100"/>
      <c r="T701" s="100"/>
      <c r="U701" s="100"/>
      <c r="V701" s="100"/>
      <c r="W701" s="100"/>
      <c r="X701" s="100"/>
      <c r="Y701" s="100"/>
      <c r="Z701" s="100"/>
    </row>
    <row r="702" spans="18:26" x14ac:dyDescent="0.3">
      <c r="R702" s="100"/>
      <c r="S702" s="100"/>
      <c r="T702" s="100"/>
      <c r="U702" s="100"/>
      <c r="V702" s="100"/>
      <c r="W702" s="100"/>
      <c r="X702" s="100"/>
      <c r="Y702" s="100"/>
      <c r="Z702" s="100"/>
    </row>
    <row r="703" spans="18:26" x14ac:dyDescent="0.3">
      <c r="R703" s="100"/>
      <c r="S703" s="100"/>
      <c r="T703" s="100"/>
      <c r="U703" s="100"/>
      <c r="V703" s="100"/>
      <c r="W703" s="100"/>
      <c r="X703" s="100"/>
      <c r="Y703" s="100"/>
      <c r="Z703" s="100"/>
    </row>
    <row r="704" spans="18:26" x14ac:dyDescent="0.3">
      <c r="R704" s="100"/>
      <c r="S704" s="100"/>
      <c r="T704" s="100"/>
      <c r="U704" s="100"/>
      <c r="V704" s="100"/>
      <c r="W704" s="100"/>
      <c r="X704" s="100"/>
      <c r="Y704" s="100"/>
      <c r="Z704" s="100"/>
    </row>
    <row r="705" spans="18:26" x14ac:dyDescent="0.3">
      <c r="R705" s="100"/>
      <c r="S705" s="100"/>
      <c r="T705" s="100"/>
      <c r="U705" s="100"/>
      <c r="V705" s="100"/>
      <c r="W705" s="100"/>
      <c r="X705" s="100"/>
      <c r="Y705" s="100"/>
      <c r="Z705" s="100"/>
    </row>
    <row r="706" spans="18:26" x14ac:dyDescent="0.3">
      <c r="R706" s="100"/>
      <c r="S706" s="100"/>
      <c r="T706" s="100"/>
      <c r="U706" s="100"/>
      <c r="V706" s="100"/>
      <c r="W706" s="100"/>
      <c r="X706" s="100"/>
      <c r="Y706" s="100"/>
      <c r="Z706" s="100"/>
    </row>
    <row r="707" spans="18:26" x14ac:dyDescent="0.3">
      <c r="R707" s="100"/>
      <c r="S707" s="100"/>
      <c r="T707" s="100"/>
      <c r="U707" s="100"/>
      <c r="V707" s="100"/>
      <c r="W707" s="100"/>
      <c r="X707" s="100"/>
      <c r="Y707" s="100"/>
      <c r="Z707" s="100"/>
    </row>
    <row r="708" spans="18:26" x14ac:dyDescent="0.3">
      <c r="R708" s="100"/>
      <c r="S708" s="100"/>
      <c r="T708" s="100"/>
      <c r="U708" s="100"/>
      <c r="V708" s="100"/>
      <c r="W708" s="100"/>
      <c r="X708" s="100"/>
      <c r="Y708" s="100"/>
      <c r="Z708" s="100"/>
    </row>
    <row r="709" spans="18:26" x14ac:dyDescent="0.3">
      <c r="R709" s="100"/>
      <c r="S709" s="100"/>
      <c r="T709" s="100"/>
      <c r="U709" s="100"/>
      <c r="V709" s="100"/>
      <c r="W709" s="100"/>
      <c r="X709" s="100"/>
      <c r="Y709" s="100"/>
      <c r="Z709" s="100"/>
    </row>
    <row r="710" spans="18:26" x14ac:dyDescent="0.3">
      <c r="R710" s="100"/>
      <c r="S710" s="100"/>
      <c r="T710" s="100"/>
      <c r="U710" s="100"/>
      <c r="V710" s="100"/>
      <c r="W710" s="100"/>
      <c r="X710" s="100"/>
      <c r="Y710" s="100"/>
      <c r="Z710" s="100"/>
    </row>
    <row r="711" spans="18:26" x14ac:dyDescent="0.3">
      <c r="R711" s="100"/>
      <c r="S711" s="100"/>
      <c r="T711" s="100"/>
      <c r="U711" s="100"/>
      <c r="V711" s="100"/>
      <c r="W711" s="100"/>
      <c r="X711" s="100"/>
      <c r="Y711" s="100"/>
      <c r="Z711" s="100"/>
    </row>
    <row r="712" spans="18:26" x14ac:dyDescent="0.3">
      <c r="R712" s="100"/>
      <c r="S712" s="100"/>
      <c r="T712" s="100"/>
      <c r="U712" s="100"/>
      <c r="V712" s="100"/>
      <c r="W712" s="100"/>
      <c r="X712" s="100"/>
      <c r="Y712" s="100"/>
      <c r="Z712" s="100"/>
    </row>
    <row r="713" spans="18:26" x14ac:dyDescent="0.3">
      <c r="R713" s="100"/>
      <c r="S713" s="100"/>
      <c r="T713" s="100"/>
      <c r="U713" s="100"/>
      <c r="V713" s="100"/>
      <c r="W713" s="100"/>
      <c r="X713" s="100"/>
      <c r="Y713" s="100"/>
      <c r="Z713" s="100"/>
    </row>
    <row r="714" spans="18:26" x14ac:dyDescent="0.3">
      <c r="R714" s="100"/>
      <c r="S714" s="100"/>
      <c r="T714" s="100"/>
      <c r="U714" s="100"/>
      <c r="V714" s="100"/>
      <c r="W714" s="100"/>
      <c r="X714" s="100"/>
      <c r="Y714" s="100"/>
      <c r="Z714" s="100"/>
    </row>
    <row r="715" spans="18:26" x14ac:dyDescent="0.3">
      <c r="R715" s="100"/>
      <c r="S715" s="100"/>
      <c r="T715" s="100"/>
      <c r="U715" s="100"/>
      <c r="V715" s="100"/>
      <c r="W715" s="100"/>
      <c r="X715" s="100"/>
      <c r="Y715" s="100"/>
      <c r="Z715" s="100"/>
    </row>
    <row r="716" spans="18:26" x14ac:dyDescent="0.3">
      <c r="R716" s="100"/>
      <c r="S716" s="100"/>
      <c r="T716" s="100"/>
      <c r="U716" s="100"/>
      <c r="V716" s="100"/>
      <c r="W716" s="100"/>
      <c r="X716" s="100"/>
      <c r="Y716" s="100"/>
      <c r="Z716" s="100"/>
    </row>
    <row r="717" spans="18:26" x14ac:dyDescent="0.3">
      <c r="R717" s="100"/>
      <c r="S717" s="100"/>
      <c r="T717" s="100"/>
      <c r="U717" s="100"/>
      <c r="V717" s="100"/>
      <c r="W717" s="100"/>
      <c r="X717" s="100"/>
      <c r="Y717" s="100"/>
      <c r="Z717" s="100"/>
    </row>
    <row r="718" spans="18:26" x14ac:dyDescent="0.3">
      <c r="R718" s="100"/>
      <c r="S718" s="100"/>
      <c r="T718" s="100"/>
      <c r="U718" s="100"/>
      <c r="V718" s="100"/>
      <c r="W718" s="100"/>
      <c r="X718" s="100"/>
      <c r="Y718" s="100"/>
      <c r="Z718" s="100"/>
    </row>
    <row r="719" spans="18:26" x14ac:dyDescent="0.3">
      <c r="R719" s="100"/>
      <c r="S719" s="100"/>
      <c r="T719" s="100"/>
      <c r="U719" s="100"/>
      <c r="V719" s="100"/>
      <c r="W719" s="100"/>
      <c r="X719" s="100"/>
      <c r="Y719" s="100"/>
      <c r="Z719" s="100"/>
    </row>
    <row r="720" spans="18:26" x14ac:dyDescent="0.3">
      <c r="R720" s="100"/>
      <c r="S720" s="100"/>
      <c r="T720" s="100"/>
      <c r="U720" s="100"/>
      <c r="V720" s="100"/>
      <c r="W720" s="100"/>
      <c r="X720" s="100"/>
      <c r="Y720" s="100"/>
      <c r="Z720" s="100"/>
    </row>
    <row r="721" spans="18:26" x14ac:dyDescent="0.3">
      <c r="R721" s="100"/>
      <c r="S721" s="100"/>
      <c r="T721" s="100"/>
      <c r="U721" s="100"/>
      <c r="V721" s="100"/>
      <c r="W721" s="100"/>
      <c r="X721" s="100"/>
      <c r="Y721" s="100"/>
      <c r="Z721" s="100"/>
    </row>
    <row r="722" spans="18:26" x14ac:dyDescent="0.3">
      <c r="R722" s="100"/>
      <c r="S722" s="100"/>
      <c r="T722" s="100"/>
      <c r="U722" s="100"/>
      <c r="V722" s="100"/>
      <c r="W722" s="100"/>
      <c r="X722" s="100"/>
      <c r="Y722" s="100"/>
      <c r="Z722" s="100"/>
    </row>
    <row r="723" spans="18:26" x14ac:dyDescent="0.3">
      <c r="R723" s="100"/>
      <c r="S723" s="100"/>
      <c r="T723" s="100"/>
      <c r="U723" s="100"/>
      <c r="V723" s="100"/>
      <c r="W723" s="100"/>
      <c r="X723" s="100"/>
      <c r="Y723" s="100"/>
      <c r="Z723" s="100"/>
    </row>
    <row r="724" spans="18:26" x14ac:dyDescent="0.3">
      <c r="R724" s="100"/>
      <c r="S724" s="100"/>
      <c r="T724" s="100"/>
      <c r="U724" s="100"/>
      <c r="V724" s="100"/>
      <c r="W724" s="100"/>
      <c r="X724" s="100"/>
      <c r="Y724" s="100"/>
      <c r="Z724" s="100"/>
    </row>
    <row r="725" spans="18:26" x14ac:dyDescent="0.3">
      <c r="R725" s="100"/>
      <c r="S725" s="100"/>
      <c r="T725" s="100"/>
      <c r="U725" s="100"/>
      <c r="V725" s="100"/>
      <c r="W725" s="100"/>
      <c r="X725" s="100"/>
      <c r="Y725" s="100"/>
      <c r="Z725" s="100"/>
    </row>
    <row r="726" spans="18:26" x14ac:dyDescent="0.3">
      <c r="R726" s="100"/>
      <c r="S726" s="100"/>
      <c r="T726" s="100"/>
      <c r="U726" s="100"/>
      <c r="V726" s="100"/>
      <c r="W726" s="100"/>
      <c r="X726" s="100"/>
      <c r="Y726" s="100"/>
      <c r="Z726" s="100"/>
    </row>
    <row r="727" spans="18:26" x14ac:dyDescent="0.3">
      <c r="R727" s="100"/>
      <c r="S727" s="100"/>
      <c r="T727" s="100"/>
      <c r="U727" s="100"/>
      <c r="V727" s="100"/>
      <c r="W727" s="100"/>
      <c r="X727" s="100"/>
      <c r="Y727" s="100"/>
      <c r="Z727" s="100"/>
    </row>
    <row r="728" spans="18:26" x14ac:dyDescent="0.3">
      <c r="R728" s="100"/>
      <c r="S728" s="100"/>
      <c r="T728" s="100"/>
      <c r="U728" s="100"/>
      <c r="V728" s="100"/>
      <c r="W728" s="100"/>
      <c r="X728" s="100"/>
      <c r="Y728" s="100"/>
      <c r="Z728" s="100"/>
    </row>
    <row r="729" spans="18:26" x14ac:dyDescent="0.3">
      <c r="R729" s="100"/>
      <c r="S729" s="100"/>
      <c r="T729" s="100"/>
      <c r="U729" s="100"/>
      <c r="V729" s="100"/>
      <c r="W729" s="100"/>
      <c r="X729" s="100"/>
      <c r="Y729" s="100"/>
      <c r="Z729" s="100"/>
    </row>
    <row r="730" spans="18:26" x14ac:dyDescent="0.3">
      <c r="R730" s="100"/>
      <c r="S730" s="100"/>
      <c r="T730" s="100"/>
      <c r="U730" s="100"/>
      <c r="V730" s="100"/>
      <c r="W730" s="100"/>
      <c r="X730" s="100"/>
      <c r="Y730" s="100"/>
      <c r="Z730" s="100"/>
    </row>
    <row r="731" spans="18:26" x14ac:dyDescent="0.3">
      <c r="R731" s="100"/>
      <c r="S731" s="100"/>
      <c r="T731" s="100"/>
      <c r="U731" s="100"/>
      <c r="V731" s="100"/>
      <c r="W731" s="100"/>
      <c r="X731" s="100"/>
      <c r="Y731" s="100"/>
      <c r="Z731" s="100"/>
    </row>
    <row r="732" spans="18:26" x14ac:dyDescent="0.3">
      <c r="R732" s="100"/>
      <c r="S732" s="100"/>
      <c r="T732" s="100"/>
      <c r="U732" s="100"/>
      <c r="V732" s="100"/>
      <c r="W732" s="100"/>
      <c r="X732" s="100"/>
      <c r="Y732" s="100"/>
      <c r="Z732" s="100"/>
    </row>
    <row r="733" spans="18:26" x14ac:dyDescent="0.3">
      <c r="R733" s="100"/>
      <c r="S733" s="100"/>
      <c r="T733" s="100"/>
      <c r="U733" s="100"/>
      <c r="V733" s="100"/>
      <c r="W733" s="100"/>
      <c r="X733" s="100"/>
      <c r="Y733" s="100"/>
      <c r="Z733" s="100"/>
    </row>
    <row r="734" spans="18:26" x14ac:dyDescent="0.3">
      <c r="R734" s="100"/>
      <c r="S734" s="100"/>
      <c r="T734" s="100"/>
      <c r="U734" s="100"/>
      <c r="V734" s="100"/>
      <c r="W734" s="100"/>
      <c r="X734" s="100"/>
      <c r="Y734" s="100"/>
      <c r="Z734" s="100"/>
    </row>
    <row r="735" spans="18:26" x14ac:dyDescent="0.3">
      <c r="R735" s="100"/>
      <c r="S735" s="100"/>
      <c r="T735" s="100"/>
      <c r="U735" s="100"/>
      <c r="V735" s="100"/>
      <c r="W735" s="100"/>
      <c r="X735" s="100"/>
      <c r="Y735" s="100"/>
      <c r="Z735" s="100"/>
    </row>
    <row r="736" spans="18:26" x14ac:dyDescent="0.3">
      <c r="R736" s="100"/>
      <c r="S736" s="100"/>
      <c r="T736" s="100"/>
      <c r="U736" s="100"/>
      <c r="V736" s="100"/>
      <c r="W736" s="100"/>
      <c r="X736" s="100"/>
      <c r="Y736" s="100"/>
      <c r="Z736" s="100"/>
    </row>
    <row r="737" spans="18:26" x14ac:dyDescent="0.3">
      <c r="R737" s="100"/>
      <c r="S737" s="100"/>
      <c r="T737" s="100"/>
      <c r="U737" s="100"/>
      <c r="V737" s="100"/>
      <c r="W737" s="100"/>
      <c r="X737" s="100"/>
      <c r="Y737" s="100"/>
      <c r="Z737" s="100"/>
    </row>
    <row r="738" spans="18:26" x14ac:dyDescent="0.3">
      <c r="R738" s="100"/>
      <c r="S738" s="100"/>
      <c r="T738" s="100"/>
      <c r="U738" s="100"/>
      <c r="V738" s="100"/>
      <c r="W738" s="100"/>
      <c r="X738" s="100"/>
      <c r="Y738" s="100"/>
      <c r="Z738" s="100"/>
    </row>
    <row r="739" spans="18:26" x14ac:dyDescent="0.3">
      <c r="R739" s="100"/>
      <c r="S739" s="100"/>
      <c r="T739" s="100"/>
      <c r="U739" s="100"/>
      <c r="V739" s="100"/>
      <c r="W739" s="100"/>
      <c r="X739" s="100"/>
      <c r="Y739" s="100"/>
      <c r="Z739" s="100"/>
    </row>
    <row r="740" spans="18:26" x14ac:dyDescent="0.3">
      <c r="R740" s="100"/>
      <c r="S740" s="100"/>
      <c r="T740" s="100"/>
      <c r="U740" s="100"/>
      <c r="V740" s="100"/>
      <c r="W740" s="100"/>
      <c r="X740" s="100"/>
      <c r="Y740" s="100"/>
      <c r="Z740" s="100"/>
    </row>
    <row r="741" spans="18:26" x14ac:dyDescent="0.3">
      <c r="R741" s="100"/>
      <c r="S741" s="100"/>
      <c r="T741" s="100"/>
      <c r="U741" s="100"/>
      <c r="V741" s="100"/>
      <c r="W741" s="100"/>
      <c r="X741" s="100"/>
      <c r="Y741" s="100"/>
      <c r="Z741" s="100"/>
    </row>
    <row r="742" spans="18:26" x14ac:dyDescent="0.3">
      <c r="R742" s="100"/>
      <c r="S742" s="100"/>
      <c r="T742" s="100"/>
      <c r="U742" s="100"/>
      <c r="V742" s="100"/>
      <c r="W742" s="100"/>
      <c r="X742" s="100"/>
      <c r="Y742" s="100"/>
      <c r="Z742" s="100"/>
    </row>
    <row r="743" spans="18:26" x14ac:dyDescent="0.3">
      <c r="R743" s="100"/>
      <c r="S743" s="100"/>
      <c r="T743" s="100"/>
      <c r="U743" s="100"/>
      <c r="V743" s="100"/>
      <c r="W743" s="100"/>
      <c r="X743" s="100"/>
      <c r="Y743" s="100"/>
      <c r="Z743" s="100"/>
    </row>
    <row r="744" spans="18:26" x14ac:dyDescent="0.3">
      <c r="R744" s="100"/>
      <c r="S744" s="100"/>
      <c r="T744" s="100"/>
      <c r="U744" s="100"/>
      <c r="V744" s="100"/>
      <c r="W744" s="100"/>
      <c r="X744" s="100"/>
      <c r="Y744" s="100"/>
      <c r="Z744" s="100"/>
    </row>
    <row r="745" spans="18:26" x14ac:dyDescent="0.3">
      <c r="R745" s="100"/>
      <c r="S745" s="100"/>
      <c r="T745" s="100"/>
      <c r="U745" s="100"/>
      <c r="V745" s="100"/>
      <c r="W745" s="100"/>
      <c r="X745" s="100"/>
      <c r="Y745" s="100"/>
      <c r="Z745" s="100"/>
    </row>
    <row r="746" spans="18:26" x14ac:dyDescent="0.3">
      <c r="R746" s="100"/>
      <c r="S746" s="100"/>
      <c r="T746" s="100"/>
      <c r="U746" s="100"/>
      <c r="V746" s="100"/>
      <c r="W746" s="100"/>
      <c r="X746" s="100"/>
      <c r="Y746" s="100"/>
      <c r="Z746" s="100"/>
    </row>
    <row r="747" spans="18:26" x14ac:dyDescent="0.3">
      <c r="R747" s="100"/>
      <c r="S747" s="100"/>
      <c r="T747" s="100"/>
      <c r="U747" s="100"/>
      <c r="V747" s="100"/>
      <c r="W747" s="100"/>
      <c r="X747" s="100"/>
      <c r="Y747" s="100"/>
      <c r="Z747" s="100"/>
    </row>
    <row r="748" spans="18:26" x14ac:dyDescent="0.3">
      <c r="R748" s="100"/>
      <c r="S748" s="100"/>
      <c r="T748" s="100"/>
      <c r="U748" s="100"/>
      <c r="V748" s="100"/>
      <c r="W748" s="100"/>
      <c r="X748" s="100"/>
      <c r="Y748" s="100"/>
      <c r="Z748" s="100"/>
    </row>
    <row r="749" spans="18:26" x14ac:dyDescent="0.3">
      <c r="R749" s="100"/>
      <c r="S749" s="100"/>
      <c r="T749" s="100"/>
      <c r="U749" s="100"/>
      <c r="V749" s="100"/>
      <c r="W749" s="100"/>
      <c r="X749" s="100"/>
      <c r="Y749" s="100"/>
      <c r="Z749" s="100"/>
    </row>
    <row r="750" spans="18:26" x14ac:dyDescent="0.3">
      <c r="R750" s="100"/>
      <c r="S750" s="100"/>
      <c r="T750" s="100"/>
      <c r="U750" s="100"/>
      <c r="V750" s="100"/>
      <c r="W750" s="100"/>
      <c r="X750" s="100"/>
      <c r="Y750" s="100"/>
      <c r="Z750" s="100"/>
    </row>
    <row r="751" spans="18:26" x14ac:dyDescent="0.3">
      <c r="R751" s="100"/>
      <c r="S751" s="100"/>
      <c r="T751" s="100"/>
      <c r="U751" s="100"/>
      <c r="V751" s="100"/>
      <c r="W751" s="100"/>
      <c r="X751" s="100"/>
      <c r="Y751" s="100"/>
      <c r="Z751" s="100"/>
    </row>
    <row r="752" spans="18:26" x14ac:dyDescent="0.3">
      <c r="R752" s="100"/>
      <c r="S752" s="100"/>
      <c r="T752" s="100"/>
      <c r="U752" s="100"/>
      <c r="V752" s="100"/>
      <c r="W752" s="100"/>
      <c r="X752" s="100"/>
      <c r="Y752" s="100"/>
      <c r="Z752" s="100"/>
    </row>
    <row r="753" spans="18:26" x14ac:dyDescent="0.3">
      <c r="R753" s="100"/>
      <c r="S753" s="100"/>
      <c r="T753" s="100"/>
      <c r="U753" s="100"/>
      <c r="V753" s="100"/>
      <c r="W753" s="100"/>
      <c r="X753" s="100"/>
      <c r="Y753" s="100"/>
      <c r="Z753" s="100"/>
    </row>
    <row r="754" spans="18:26" x14ac:dyDescent="0.3">
      <c r="R754" s="100"/>
      <c r="S754" s="100"/>
      <c r="T754" s="100"/>
      <c r="U754" s="100"/>
      <c r="V754" s="100"/>
      <c r="W754" s="100"/>
      <c r="X754" s="100"/>
      <c r="Y754" s="100"/>
      <c r="Z754" s="100"/>
    </row>
    <row r="755" spans="18:26" x14ac:dyDescent="0.3">
      <c r="R755" s="100"/>
      <c r="S755" s="100"/>
      <c r="T755" s="100"/>
      <c r="U755" s="100"/>
      <c r="V755" s="100"/>
      <c r="W755" s="100"/>
      <c r="X755" s="100"/>
      <c r="Y755" s="100"/>
      <c r="Z755" s="100"/>
    </row>
    <row r="756" spans="18:26" x14ac:dyDescent="0.3">
      <c r="R756" s="100"/>
      <c r="S756" s="100"/>
      <c r="T756" s="100"/>
      <c r="U756" s="100"/>
      <c r="V756" s="100"/>
      <c r="W756" s="100"/>
      <c r="X756" s="100"/>
      <c r="Y756" s="100"/>
      <c r="Z756" s="100"/>
    </row>
    <row r="757" spans="18:26" x14ac:dyDescent="0.3">
      <c r="R757" s="100"/>
      <c r="S757" s="100"/>
      <c r="T757" s="100"/>
      <c r="U757" s="100"/>
      <c r="V757" s="100"/>
      <c r="W757" s="100"/>
      <c r="X757" s="100"/>
      <c r="Y757" s="100"/>
      <c r="Z757" s="100"/>
    </row>
    <row r="758" spans="18:26" x14ac:dyDescent="0.3">
      <c r="R758" s="100"/>
      <c r="S758" s="100"/>
      <c r="T758" s="100"/>
      <c r="U758" s="100"/>
      <c r="V758" s="100"/>
      <c r="W758" s="100"/>
      <c r="X758" s="100"/>
      <c r="Y758" s="100"/>
      <c r="Z758" s="100"/>
    </row>
    <row r="759" spans="18:26" x14ac:dyDescent="0.3">
      <c r="R759" s="100"/>
      <c r="S759" s="100"/>
      <c r="T759" s="100"/>
      <c r="U759" s="100"/>
      <c r="V759" s="100"/>
      <c r="W759" s="100"/>
      <c r="X759" s="100"/>
      <c r="Y759" s="100"/>
      <c r="Z759" s="100"/>
    </row>
    <row r="760" spans="18:26" x14ac:dyDescent="0.3">
      <c r="R760" s="100"/>
      <c r="S760" s="100"/>
      <c r="T760" s="100"/>
      <c r="U760" s="100"/>
      <c r="V760" s="100"/>
      <c r="W760" s="100"/>
      <c r="X760" s="100"/>
      <c r="Y760" s="100"/>
      <c r="Z760" s="100"/>
    </row>
    <row r="761" spans="18:26" x14ac:dyDescent="0.3">
      <c r="R761" s="100"/>
      <c r="S761" s="100"/>
      <c r="T761" s="100"/>
      <c r="U761" s="100"/>
      <c r="V761" s="100"/>
      <c r="W761" s="100"/>
      <c r="X761" s="100"/>
      <c r="Y761" s="100"/>
      <c r="Z761" s="100"/>
    </row>
    <row r="762" spans="18:26" x14ac:dyDescent="0.3">
      <c r="R762" s="100"/>
      <c r="S762" s="100"/>
      <c r="T762" s="100"/>
      <c r="U762" s="100"/>
      <c r="V762" s="100"/>
      <c r="W762" s="100"/>
      <c r="X762" s="100"/>
      <c r="Y762" s="100"/>
      <c r="Z762" s="100"/>
    </row>
    <row r="763" spans="18:26" x14ac:dyDescent="0.3">
      <c r="R763" s="100"/>
      <c r="S763" s="100"/>
      <c r="T763" s="100"/>
      <c r="U763" s="100"/>
      <c r="V763" s="100"/>
      <c r="W763" s="100"/>
      <c r="X763" s="100"/>
      <c r="Y763" s="100"/>
      <c r="Z763" s="100"/>
    </row>
    <row r="764" spans="18:26" x14ac:dyDescent="0.3">
      <c r="R764" s="100"/>
      <c r="S764" s="100"/>
      <c r="T764" s="100"/>
      <c r="U764" s="100"/>
      <c r="V764" s="100"/>
      <c r="W764" s="100"/>
      <c r="X764" s="100"/>
      <c r="Y764" s="100"/>
      <c r="Z764" s="100"/>
    </row>
    <row r="765" spans="18:26" x14ac:dyDescent="0.3">
      <c r="R765" s="100"/>
      <c r="S765" s="100"/>
      <c r="T765" s="100"/>
      <c r="U765" s="100"/>
      <c r="V765" s="100"/>
      <c r="W765" s="100"/>
      <c r="X765" s="100"/>
      <c r="Y765" s="100"/>
      <c r="Z765" s="100"/>
    </row>
    <row r="766" spans="18:26" x14ac:dyDescent="0.3">
      <c r="R766" s="100"/>
      <c r="S766" s="100"/>
      <c r="T766" s="100"/>
      <c r="U766" s="100"/>
      <c r="V766" s="100"/>
      <c r="W766" s="100"/>
      <c r="X766" s="100"/>
      <c r="Y766" s="100"/>
      <c r="Z766" s="100"/>
    </row>
    <row r="767" spans="18:26" x14ac:dyDescent="0.3">
      <c r="R767" s="100"/>
      <c r="S767" s="100"/>
      <c r="T767" s="100"/>
      <c r="U767" s="100"/>
      <c r="V767" s="100"/>
      <c r="W767" s="100"/>
      <c r="X767" s="100"/>
      <c r="Y767" s="100"/>
      <c r="Z767" s="100"/>
    </row>
    <row r="768" spans="18:26" x14ac:dyDescent="0.3">
      <c r="R768" s="100"/>
      <c r="S768" s="100"/>
      <c r="T768" s="100"/>
      <c r="U768" s="100"/>
      <c r="V768" s="100"/>
      <c r="W768" s="100"/>
      <c r="X768" s="100"/>
      <c r="Y768" s="100"/>
      <c r="Z768" s="100"/>
    </row>
    <row r="769" spans="18:26" x14ac:dyDescent="0.3">
      <c r="R769" s="100"/>
      <c r="S769" s="100"/>
      <c r="T769" s="100"/>
      <c r="U769" s="100"/>
      <c r="V769" s="100"/>
      <c r="W769" s="100"/>
      <c r="X769" s="100"/>
      <c r="Y769" s="100"/>
      <c r="Z769" s="100"/>
    </row>
    <row r="770" spans="18:26" x14ac:dyDescent="0.3">
      <c r="R770" s="100"/>
      <c r="S770" s="100"/>
      <c r="T770" s="100"/>
      <c r="U770" s="100"/>
      <c r="V770" s="100"/>
      <c r="W770" s="100"/>
      <c r="X770" s="100"/>
      <c r="Y770" s="100"/>
      <c r="Z770" s="100"/>
    </row>
    <row r="771" spans="18:26" x14ac:dyDescent="0.3">
      <c r="R771" s="100"/>
      <c r="S771" s="100"/>
      <c r="T771" s="100"/>
      <c r="U771" s="100"/>
      <c r="V771" s="100"/>
      <c r="W771" s="100"/>
      <c r="X771" s="100"/>
      <c r="Y771" s="100"/>
      <c r="Z771" s="100"/>
    </row>
    <row r="772" spans="18:26" x14ac:dyDescent="0.3">
      <c r="R772" s="100"/>
      <c r="S772" s="100"/>
      <c r="T772" s="100"/>
      <c r="U772" s="100"/>
      <c r="V772" s="100"/>
      <c r="W772" s="100"/>
      <c r="X772" s="100"/>
      <c r="Y772" s="100"/>
      <c r="Z772" s="100"/>
    </row>
    <row r="773" spans="18:26" x14ac:dyDescent="0.3">
      <c r="R773" s="100"/>
      <c r="S773" s="100"/>
      <c r="T773" s="100"/>
      <c r="U773" s="100"/>
      <c r="V773" s="100"/>
      <c r="W773" s="100"/>
      <c r="X773" s="100"/>
      <c r="Y773" s="100"/>
      <c r="Z773" s="100"/>
    </row>
    <row r="774" spans="18:26" x14ac:dyDescent="0.3">
      <c r="R774" s="100"/>
      <c r="S774" s="100"/>
      <c r="T774" s="100"/>
      <c r="U774" s="100"/>
      <c r="V774" s="100"/>
      <c r="W774" s="100"/>
      <c r="X774" s="100"/>
      <c r="Y774" s="100"/>
      <c r="Z774" s="100"/>
    </row>
    <row r="775" spans="18:26" x14ac:dyDescent="0.3">
      <c r="R775" s="100"/>
      <c r="S775" s="100"/>
      <c r="T775" s="100"/>
      <c r="U775" s="100"/>
      <c r="V775" s="100"/>
      <c r="W775" s="100"/>
      <c r="X775" s="100"/>
      <c r="Y775" s="100"/>
      <c r="Z775" s="100"/>
    </row>
    <row r="776" spans="18:26" x14ac:dyDescent="0.3">
      <c r="R776" s="100"/>
      <c r="S776" s="100"/>
      <c r="T776" s="100"/>
      <c r="U776" s="100"/>
      <c r="V776" s="100"/>
      <c r="W776" s="100"/>
      <c r="X776" s="100"/>
      <c r="Y776" s="100"/>
      <c r="Z776" s="100"/>
    </row>
    <row r="777" spans="18:26" x14ac:dyDescent="0.3">
      <c r="R777" s="100"/>
      <c r="S777" s="100"/>
      <c r="T777" s="100"/>
      <c r="U777" s="100"/>
      <c r="V777" s="100"/>
      <c r="W777" s="100"/>
      <c r="X777" s="100"/>
      <c r="Y777" s="100"/>
      <c r="Z777" s="100"/>
    </row>
    <row r="778" spans="18:26" x14ac:dyDescent="0.3">
      <c r="R778" s="100"/>
      <c r="S778" s="100"/>
      <c r="T778" s="100"/>
      <c r="U778" s="100"/>
      <c r="V778" s="100"/>
      <c r="W778" s="100"/>
      <c r="X778" s="100"/>
      <c r="Y778" s="100"/>
      <c r="Z778" s="100"/>
    </row>
    <row r="779" spans="18:26" x14ac:dyDescent="0.3">
      <c r="R779" s="100"/>
      <c r="S779" s="100"/>
      <c r="T779" s="100"/>
      <c r="U779" s="100"/>
      <c r="V779" s="100"/>
      <c r="W779" s="100"/>
      <c r="X779" s="100"/>
      <c r="Y779" s="100"/>
      <c r="Z779" s="100"/>
    </row>
    <row r="780" spans="18:26" x14ac:dyDescent="0.3">
      <c r="R780" s="100"/>
      <c r="S780" s="100"/>
      <c r="T780" s="100"/>
      <c r="U780" s="100"/>
      <c r="V780" s="100"/>
      <c r="W780" s="100"/>
      <c r="X780" s="100"/>
      <c r="Y780" s="100"/>
      <c r="Z780" s="100"/>
    </row>
    <row r="781" spans="18:26" x14ac:dyDescent="0.3">
      <c r="R781" s="100"/>
      <c r="S781" s="100"/>
      <c r="T781" s="100"/>
      <c r="U781" s="100"/>
      <c r="V781" s="100"/>
      <c r="W781" s="100"/>
      <c r="X781" s="100"/>
      <c r="Y781" s="100"/>
      <c r="Z781" s="100"/>
    </row>
    <row r="782" spans="18:26" x14ac:dyDescent="0.3">
      <c r="R782" s="100"/>
      <c r="S782" s="100"/>
      <c r="T782" s="100"/>
      <c r="U782" s="100"/>
      <c r="V782" s="100"/>
      <c r="W782" s="100"/>
      <c r="X782" s="100"/>
      <c r="Y782" s="100"/>
      <c r="Z782" s="100"/>
    </row>
    <row r="783" spans="18:26" x14ac:dyDescent="0.3">
      <c r="R783" s="100"/>
      <c r="S783" s="100"/>
      <c r="T783" s="100"/>
      <c r="U783" s="100"/>
      <c r="V783" s="100"/>
      <c r="W783" s="100"/>
      <c r="X783" s="100"/>
      <c r="Y783" s="100"/>
      <c r="Z783" s="100"/>
    </row>
    <row r="784" spans="18:26" x14ac:dyDescent="0.3">
      <c r="R784" s="100"/>
      <c r="S784" s="100"/>
      <c r="T784" s="100"/>
      <c r="U784" s="100"/>
      <c r="V784" s="100"/>
      <c r="W784" s="100"/>
      <c r="X784" s="100"/>
      <c r="Y784" s="100"/>
      <c r="Z784" s="100"/>
    </row>
    <row r="785" spans="18:26" x14ac:dyDescent="0.3">
      <c r="R785" s="100"/>
      <c r="S785" s="100"/>
      <c r="T785" s="100"/>
      <c r="U785" s="100"/>
      <c r="V785" s="100"/>
      <c r="W785" s="100"/>
      <c r="X785" s="100"/>
      <c r="Y785" s="100"/>
      <c r="Z785" s="100"/>
    </row>
    <row r="786" spans="18:26" x14ac:dyDescent="0.3">
      <c r="R786" s="100"/>
      <c r="S786" s="100"/>
      <c r="T786" s="100"/>
      <c r="U786" s="100"/>
      <c r="V786" s="100"/>
      <c r="W786" s="100"/>
      <c r="X786" s="100"/>
      <c r="Y786" s="100"/>
      <c r="Z786" s="100"/>
    </row>
    <row r="787" spans="18:26" x14ac:dyDescent="0.3">
      <c r="R787" s="100"/>
      <c r="S787" s="100"/>
      <c r="T787" s="100"/>
      <c r="U787" s="100"/>
      <c r="V787" s="100"/>
      <c r="W787" s="100"/>
      <c r="X787" s="100"/>
      <c r="Y787" s="100"/>
      <c r="Z787" s="100"/>
    </row>
    <row r="788" spans="18:26" x14ac:dyDescent="0.3">
      <c r="R788" s="100"/>
      <c r="S788" s="100"/>
      <c r="T788" s="100"/>
      <c r="U788" s="100"/>
      <c r="V788" s="100"/>
      <c r="W788" s="100"/>
      <c r="X788" s="100"/>
      <c r="Y788" s="100"/>
      <c r="Z788" s="100"/>
    </row>
    <row r="789" spans="18:26" x14ac:dyDescent="0.3">
      <c r="R789" s="100"/>
      <c r="S789" s="100"/>
      <c r="T789" s="100"/>
      <c r="U789" s="100"/>
      <c r="V789" s="100"/>
      <c r="W789" s="100"/>
      <c r="X789" s="100"/>
      <c r="Y789" s="100"/>
      <c r="Z789" s="100"/>
    </row>
    <row r="790" spans="18:26" x14ac:dyDescent="0.3">
      <c r="R790" s="100"/>
      <c r="S790" s="100"/>
      <c r="T790" s="100"/>
      <c r="U790" s="100"/>
      <c r="V790" s="100"/>
      <c r="W790" s="100"/>
      <c r="X790" s="100"/>
      <c r="Y790" s="100"/>
      <c r="Z790" s="100"/>
    </row>
    <row r="791" spans="18:26" x14ac:dyDescent="0.3">
      <c r="R791" s="100"/>
      <c r="S791" s="100"/>
      <c r="T791" s="100"/>
      <c r="U791" s="100"/>
      <c r="V791" s="100"/>
      <c r="W791" s="100"/>
      <c r="X791" s="100"/>
      <c r="Y791" s="100"/>
      <c r="Z791" s="100"/>
    </row>
    <row r="792" spans="18:26" x14ac:dyDescent="0.3">
      <c r="R792" s="100"/>
      <c r="S792" s="100"/>
      <c r="T792" s="100"/>
      <c r="U792" s="100"/>
      <c r="V792" s="100"/>
      <c r="W792" s="100"/>
      <c r="X792" s="100"/>
      <c r="Y792" s="100"/>
      <c r="Z792" s="100"/>
    </row>
    <row r="793" spans="18:26" x14ac:dyDescent="0.3">
      <c r="R793" s="100"/>
      <c r="S793" s="100"/>
      <c r="T793" s="100"/>
      <c r="U793" s="100"/>
      <c r="V793" s="100"/>
      <c r="W793" s="100"/>
      <c r="X793" s="100"/>
      <c r="Y793" s="100"/>
      <c r="Z793" s="100"/>
    </row>
    <row r="794" spans="18:26" x14ac:dyDescent="0.3">
      <c r="R794" s="100"/>
      <c r="S794" s="100"/>
      <c r="T794" s="100"/>
      <c r="U794" s="100"/>
      <c r="V794" s="100"/>
      <c r="W794" s="100"/>
      <c r="X794" s="100"/>
      <c r="Y794" s="100"/>
      <c r="Z794" s="100"/>
    </row>
    <row r="795" spans="18:26" x14ac:dyDescent="0.3">
      <c r="R795" s="100"/>
      <c r="S795" s="100"/>
      <c r="T795" s="100"/>
      <c r="U795" s="100"/>
      <c r="V795" s="100"/>
      <c r="W795" s="100"/>
      <c r="X795" s="100"/>
      <c r="Y795" s="100"/>
      <c r="Z795" s="100"/>
    </row>
    <row r="796" spans="18:26" x14ac:dyDescent="0.3">
      <c r="R796" s="100"/>
      <c r="S796" s="100"/>
      <c r="T796" s="100"/>
      <c r="U796" s="100"/>
      <c r="V796" s="100"/>
      <c r="W796" s="100"/>
      <c r="X796" s="100"/>
      <c r="Y796" s="100"/>
      <c r="Z796" s="100"/>
    </row>
    <row r="797" spans="18:26" x14ac:dyDescent="0.3">
      <c r="R797" s="100"/>
      <c r="S797" s="100"/>
      <c r="T797" s="100"/>
      <c r="U797" s="100"/>
      <c r="V797" s="100"/>
      <c r="W797" s="100"/>
      <c r="X797" s="100"/>
      <c r="Y797" s="100"/>
      <c r="Z797" s="100"/>
    </row>
    <row r="798" spans="18:26" x14ac:dyDescent="0.3">
      <c r="R798" s="100"/>
      <c r="S798" s="100"/>
      <c r="T798" s="100"/>
      <c r="U798" s="100"/>
      <c r="V798" s="100"/>
      <c r="W798" s="100"/>
      <c r="X798" s="100"/>
      <c r="Y798" s="100"/>
      <c r="Z798" s="100"/>
    </row>
    <row r="799" spans="18:26" x14ac:dyDescent="0.3">
      <c r="R799" s="100"/>
      <c r="S799" s="100"/>
      <c r="T799" s="100"/>
      <c r="U799" s="100"/>
      <c r="V799" s="100"/>
      <c r="W799" s="100"/>
      <c r="X799" s="100"/>
      <c r="Y799" s="100"/>
      <c r="Z799" s="100"/>
    </row>
    <row r="800" spans="18:26" x14ac:dyDescent="0.3">
      <c r="R800" s="100"/>
      <c r="S800" s="100"/>
      <c r="T800" s="100"/>
      <c r="U800" s="100"/>
      <c r="V800" s="100"/>
      <c r="W800" s="100"/>
      <c r="X800" s="100"/>
      <c r="Y800" s="100"/>
      <c r="Z800" s="100"/>
    </row>
    <row r="801" spans="18:26" x14ac:dyDescent="0.3">
      <c r="R801" s="100"/>
      <c r="S801" s="100"/>
      <c r="T801" s="100"/>
      <c r="U801" s="100"/>
      <c r="V801" s="100"/>
      <c r="W801" s="100"/>
      <c r="X801" s="100"/>
      <c r="Y801" s="100"/>
      <c r="Z801" s="100"/>
    </row>
    <row r="802" spans="18:26" x14ac:dyDescent="0.3">
      <c r="R802" s="100"/>
      <c r="S802" s="100"/>
      <c r="T802" s="100"/>
      <c r="U802" s="100"/>
      <c r="V802" s="100"/>
      <c r="W802" s="100"/>
      <c r="X802" s="100"/>
      <c r="Y802" s="100"/>
      <c r="Z802" s="100"/>
    </row>
    <row r="803" spans="18:26" x14ac:dyDescent="0.3">
      <c r="R803" s="100"/>
      <c r="S803" s="100"/>
      <c r="T803" s="100"/>
      <c r="U803" s="100"/>
      <c r="V803" s="100"/>
      <c r="W803" s="100"/>
      <c r="X803" s="100"/>
      <c r="Y803" s="100"/>
      <c r="Z803" s="100"/>
    </row>
    <row r="804" spans="18:26" x14ac:dyDescent="0.3">
      <c r="R804" s="100"/>
      <c r="S804" s="100"/>
      <c r="T804" s="100"/>
      <c r="U804" s="100"/>
      <c r="V804" s="100"/>
      <c r="W804" s="100"/>
      <c r="X804" s="100"/>
      <c r="Y804" s="100"/>
      <c r="Z804" s="100"/>
    </row>
    <row r="805" spans="18:26" x14ac:dyDescent="0.3">
      <c r="R805" s="100"/>
      <c r="S805" s="100"/>
      <c r="T805" s="100"/>
      <c r="U805" s="100"/>
      <c r="V805" s="100"/>
      <c r="W805" s="100"/>
      <c r="X805" s="100"/>
      <c r="Y805" s="100"/>
      <c r="Z805" s="100"/>
    </row>
    <row r="806" spans="18:26" x14ac:dyDescent="0.3">
      <c r="R806" s="100"/>
      <c r="S806" s="100"/>
      <c r="T806" s="100"/>
      <c r="U806" s="100"/>
      <c r="V806" s="100"/>
      <c r="W806" s="100"/>
      <c r="X806" s="100"/>
      <c r="Y806" s="100"/>
      <c r="Z806" s="100"/>
    </row>
    <row r="807" spans="18:26" x14ac:dyDescent="0.3">
      <c r="R807" s="100"/>
      <c r="S807" s="100"/>
      <c r="T807" s="100"/>
      <c r="U807" s="100"/>
      <c r="V807" s="100"/>
      <c r="W807" s="100"/>
      <c r="X807" s="100"/>
      <c r="Y807" s="100"/>
      <c r="Z807" s="100"/>
    </row>
    <row r="808" spans="18:26" x14ac:dyDescent="0.3">
      <c r="R808" s="100"/>
      <c r="S808" s="100"/>
      <c r="T808" s="100"/>
      <c r="U808" s="100"/>
      <c r="V808" s="100"/>
      <c r="W808" s="100"/>
      <c r="X808" s="100"/>
      <c r="Y808" s="100"/>
      <c r="Z808" s="100"/>
    </row>
    <row r="809" spans="18:26" x14ac:dyDescent="0.3">
      <c r="R809" s="100"/>
      <c r="S809" s="100"/>
      <c r="T809" s="100"/>
      <c r="U809" s="100"/>
      <c r="V809" s="100"/>
      <c r="W809" s="100"/>
      <c r="X809" s="100"/>
      <c r="Y809" s="100"/>
      <c r="Z809" s="100"/>
    </row>
    <row r="810" spans="18:26" x14ac:dyDescent="0.3">
      <c r="R810" s="100"/>
      <c r="S810" s="100"/>
      <c r="T810" s="100"/>
      <c r="U810" s="100"/>
      <c r="V810" s="100"/>
      <c r="W810" s="100"/>
      <c r="X810" s="100"/>
      <c r="Y810" s="100"/>
      <c r="Z810" s="100"/>
    </row>
    <row r="811" spans="18:26" x14ac:dyDescent="0.3">
      <c r="R811" s="100"/>
      <c r="S811" s="100"/>
      <c r="T811" s="100"/>
      <c r="U811" s="100"/>
      <c r="V811" s="100"/>
      <c r="W811" s="100"/>
      <c r="X811" s="100"/>
      <c r="Y811" s="100"/>
      <c r="Z811" s="100"/>
    </row>
    <row r="812" spans="18:26" x14ac:dyDescent="0.3">
      <c r="R812" s="100"/>
      <c r="S812" s="100"/>
      <c r="T812" s="100"/>
      <c r="U812" s="100"/>
      <c r="V812" s="100"/>
      <c r="W812" s="100"/>
      <c r="X812" s="100"/>
      <c r="Y812" s="100"/>
      <c r="Z812" s="100"/>
    </row>
    <row r="813" spans="18:26" x14ac:dyDescent="0.3">
      <c r="R813" s="100"/>
      <c r="S813" s="100"/>
      <c r="T813" s="100"/>
      <c r="U813" s="100"/>
      <c r="V813" s="100"/>
      <c r="W813" s="100"/>
      <c r="X813" s="100"/>
      <c r="Y813" s="100"/>
      <c r="Z813" s="100"/>
    </row>
    <row r="814" spans="18:26" x14ac:dyDescent="0.3">
      <c r="R814" s="100"/>
      <c r="S814" s="100"/>
      <c r="T814" s="100"/>
      <c r="U814" s="100"/>
      <c r="V814" s="100"/>
      <c r="W814" s="100"/>
      <c r="X814" s="100"/>
      <c r="Y814" s="100"/>
      <c r="Z814" s="100"/>
    </row>
    <row r="815" spans="18:26" x14ac:dyDescent="0.3">
      <c r="R815" s="100"/>
      <c r="S815" s="100"/>
      <c r="T815" s="100"/>
      <c r="U815" s="100"/>
      <c r="V815" s="100"/>
      <c r="W815" s="100"/>
      <c r="X815" s="100"/>
      <c r="Y815" s="100"/>
      <c r="Z815" s="100"/>
    </row>
    <row r="816" spans="18:26" x14ac:dyDescent="0.3">
      <c r="R816" s="100"/>
      <c r="S816" s="100"/>
      <c r="T816" s="100"/>
      <c r="U816" s="100"/>
      <c r="V816" s="100"/>
      <c r="W816" s="100"/>
      <c r="X816" s="100"/>
      <c r="Y816" s="100"/>
      <c r="Z816" s="100"/>
    </row>
    <row r="817" spans="18:26" x14ac:dyDescent="0.3">
      <c r="R817" s="100"/>
      <c r="S817" s="100"/>
      <c r="T817" s="100"/>
      <c r="U817" s="100"/>
      <c r="V817" s="100"/>
      <c r="W817" s="100"/>
      <c r="X817" s="100"/>
      <c r="Y817" s="100"/>
      <c r="Z817" s="100"/>
    </row>
    <row r="818" spans="18:26" x14ac:dyDescent="0.3">
      <c r="R818" s="100"/>
      <c r="S818" s="100"/>
      <c r="T818" s="100"/>
      <c r="U818" s="100"/>
      <c r="V818" s="100"/>
      <c r="W818" s="100"/>
      <c r="X818" s="100"/>
      <c r="Y818" s="100"/>
      <c r="Z818" s="100"/>
    </row>
    <row r="819" spans="18:26" x14ac:dyDescent="0.3">
      <c r="R819" s="100"/>
      <c r="S819" s="100"/>
      <c r="T819" s="100"/>
      <c r="U819" s="100"/>
      <c r="V819" s="100"/>
      <c r="W819" s="100"/>
      <c r="X819" s="100"/>
      <c r="Y819" s="100"/>
      <c r="Z819" s="100"/>
    </row>
    <row r="820" spans="18:26" x14ac:dyDescent="0.3">
      <c r="R820" s="100"/>
      <c r="S820" s="100"/>
      <c r="T820" s="100"/>
      <c r="U820" s="100"/>
      <c r="V820" s="100"/>
      <c r="W820" s="100"/>
      <c r="X820" s="100"/>
      <c r="Y820" s="100"/>
      <c r="Z820" s="100"/>
    </row>
    <row r="821" spans="18:26" x14ac:dyDescent="0.3">
      <c r="R821" s="100"/>
      <c r="S821" s="100"/>
      <c r="T821" s="100"/>
      <c r="U821" s="100"/>
      <c r="V821" s="100"/>
      <c r="W821" s="100"/>
      <c r="X821" s="100"/>
      <c r="Y821" s="100"/>
      <c r="Z821" s="100"/>
    </row>
    <row r="822" spans="18:26" x14ac:dyDescent="0.3">
      <c r="R822" s="100"/>
      <c r="S822" s="100"/>
      <c r="T822" s="100"/>
      <c r="U822" s="100"/>
      <c r="V822" s="100"/>
      <c r="W822" s="100"/>
      <c r="X822" s="100"/>
      <c r="Y822" s="100"/>
      <c r="Z822" s="100"/>
    </row>
    <row r="823" spans="18:26" x14ac:dyDescent="0.3">
      <c r="R823" s="100"/>
      <c r="S823" s="100"/>
      <c r="T823" s="100"/>
      <c r="U823" s="100"/>
      <c r="V823" s="100"/>
      <c r="W823" s="100"/>
      <c r="X823" s="100"/>
      <c r="Y823" s="100"/>
      <c r="Z823" s="100"/>
    </row>
    <row r="824" spans="18:26" x14ac:dyDescent="0.3">
      <c r="R824" s="100"/>
      <c r="S824" s="100"/>
      <c r="T824" s="100"/>
      <c r="U824" s="100"/>
      <c r="V824" s="100"/>
      <c r="W824" s="100"/>
      <c r="X824" s="100"/>
      <c r="Y824" s="100"/>
      <c r="Z824" s="100"/>
    </row>
    <row r="825" spans="18:26" x14ac:dyDescent="0.3">
      <c r="R825" s="100"/>
      <c r="S825" s="100"/>
      <c r="T825" s="100"/>
      <c r="U825" s="100"/>
      <c r="V825" s="100"/>
      <c r="W825" s="100"/>
      <c r="X825" s="100"/>
      <c r="Y825" s="100"/>
      <c r="Z825" s="100"/>
    </row>
    <row r="826" spans="18:26" x14ac:dyDescent="0.3">
      <c r="R826" s="100"/>
      <c r="S826" s="100"/>
      <c r="T826" s="100"/>
      <c r="U826" s="100"/>
      <c r="V826" s="100"/>
      <c r="W826" s="100"/>
      <c r="X826" s="100"/>
      <c r="Y826" s="100"/>
      <c r="Z826" s="100"/>
    </row>
    <row r="827" spans="18:26" x14ac:dyDescent="0.3">
      <c r="R827" s="100"/>
      <c r="S827" s="100"/>
      <c r="T827" s="100"/>
      <c r="U827" s="100"/>
      <c r="V827" s="100"/>
      <c r="W827" s="100"/>
      <c r="X827" s="100"/>
      <c r="Y827" s="100"/>
      <c r="Z827" s="100"/>
    </row>
    <row r="828" spans="18:26" x14ac:dyDescent="0.3">
      <c r="R828" s="100"/>
      <c r="S828" s="100"/>
      <c r="T828" s="100"/>
      <c r="U828" s="100"/>
      <c r="V828" s="100"/>
      <c r="W828" s="100"/>
      <c r="X828" s="100"/>
      <c r="Y828" s="100"/>
      <c r="Z828" s="100"/>
    </row>
    <row r="829" spans="18:26" x14ac:dyDescent="0.3">
      <c r="R829" s="100"/>
      <c r="S829" s="100"/>
      <c r="T829" s="100"/>
      <c r="U829" s="100"/>
      <c r="V829" s="100"/>
      <c r="W829" s="100"/>
      <c r="X829" s="100"/>
      <c r="Y829" s="100"/>
      <c r="Z829" s="100"/>
    </row>
    <row r="830" spans="18:26" x14ac:dyDescent="0.3">
      <c r="R830" s="100"/>
      <c r="S830" s="100"/>
      <c r="T830" s="100"/>
      <c r="U830" s="100"/>
      <c r="V830" s="100"/>
      <c r="W830" s="100"/>
      <c r="X830" s="100"/>
      <c r="Y830" s="100"/>
      <c r="Z830" s="100"/>
    </row>
    <row r="831" spans="18:26" x14ac:dyDescent="0.3">
      <c r="R831" s="100"/>
      <c r="S831" s="100"/>
      <c r="T831" s="100"/>
      <c r="U831" s="100"/>
      <c r="V831" s="100"/>
      <c r="W831" s="100"/>
      <c r="X831" s="100"/>
      <c r="Y831" s="100"/>
      <c r="Z831" s="100"/>
    </row>
    <row r="832" spans="18:26" x14ac:dyDescent="0.3">
      <c r="R832" s="100"/>
      <c r="S832" s="100"/>
      <c r="T832" s="100"/>
      <c r="U832" s="100"/>
      <c r="V832" s="100"/>
      <c r="W832" s="100"/>
      <c r="X832" s="100"/>
      <c r="Y832" s="100"/>
      <c r="Z832" s="100"/>
    </row>
    <row r="833" spans="18:26" x14ac:dyDescent="0.3">
      <c r="R833" s="100"/>
      <c r="S833" s="100"/>
      <c r="T833" s="100"/>
      <c r="U833" s="100"/>
      <c r="V833" s="100"/>
      <c r="W833" s="100"/>
      <c r="X833" s="100"/>
      <c r="Y833" s="100"/>
      <c r="Z833" s="100"/>
    </row>
    <row r="834" spans="18:26" x14ac:dyDescent="0.3">
      <c r="R834" s="100"/>
      <c r="S834" s="100"/>
      <c r="T834" s="100"/>
      <c r="U834" s="100"/>
      <c r="V834" s="100"/>
      <c r="W834" s="100"/>
      <c r="X834" s="100"/>
      <c r="Y834" s="100"/>
      <c r="Z834" s="100"/>
    </row>
    <row r="835" spans="18:26" x14ac:dyDescent="0.3">
      <c r="R835" s="100"/>
      <c r="S835" s="100"/>
      <c r="T835" s="100"/>
      <c r="U835" s="100"/>
      <c r="V835" s="100"/>
      <c r="W835" s="100"/>
      <c r="X835" s="100"/>
      <c r="Y835" s="100"/>
      <c r="Z835" s="100"/>
    </row>
    <row r="836" spans="18:26" x14ac:dyDescent="0.3">
      <c r="R836" s="100"/>
      <c r="S836" s="100"/>
      <c r="T836" s="100"/>
      <c r="U836" s="100"/>
      <c r="V836" s="100"/>
      <c r="W836" s="100"/>
      <c r="X836" s="100"/>
      <c r="Y836" s="100"/>
      <c r="Z836" s="100"/>
    </row>
    <row r="837" spans="18:26" x14ac:dyDescent="0.3">
      <c r="R837" s="100"/>
      <c r="S837" s="100"/>
      <c r="T837" s="100"/>
      <c r="U837" s="100"/>
      <c r="V837" s="100"/>
      <c r="W837" s="100"/>
      <c r="X837" s="100"/>
      <c r="Y837" s="100"/>
      <c r="Z837" s="100"/>
    </row>
    <row r="838" spans="18:26" x14ac:dyDescent="0.3">
      <c r="R838" s="100"/>
      <c r="S838" s="100"/>
      <c r="T838" s="100"/>
      <c r="U838" s="100"/>
      <c r="V838" s="100"/>
      <c r="W838" s="100"/>
      <c r="X838" s="100"/>
      <c r="Y838" s="100"/>
      <c r="Z838" s="100"/>
    </row>
    <row r="839" spans="18:26" x14ac:dyDescent="0.3">
      <c r="R839" s="100"/>
      <c r="S839" s="100"/>
      <c r="T839" s="100"/>
      <c r="U839" s="100"/>
      <c r="V839" s="100"/>
      <c r="W839" s="100"/>
      <c r="X839" s="100"/>
      <c r="Y839" s="100"/>
      <c r="Z839" s="100"/>
    </row>
    <row r="840" spans="18:26" x14ac:dyDescent="0.3">
      <c r="R840" s="100"/>
      <c r="S840" s="100"/>
      <c r="T840" s="100"/>
      <c r="U840" s="100"/>
      <c r="V840" s="100"/>
      <c r="W840" s="100"/>
      <c r="X840" s="100"/>
      <c r="Y840" s="100"/>
      <c r="Z840" s="100"/>
    </row>
    <row r="841" spans="18:26" x14ac:dyDescent="0.3">
      <c r="R841" s="100"/>
      <c r="S841" s="100"/>
      <c r="T841" s="100"/>
      <c r="U841" s="100"/>
      <c r="V841" s="100"/>
      <c r="W841" s="100"/>
      <c r="X841" s="100"/>
      <c r="Y841" s="100"/>
      <c r="Z841" s="100"/>
    </row>
    <row r="842" spans="18:26" x14ac:dyDescent="0.3">
      <c r="R842" s="100"/>
      <c r="S842" s="100"/>
      <c r="T842" s="100"/>
      <c r="U842" s="100"/>
      <c r="V842" s="100"/>
      <c r="W842" s="100"/>
      <c r="X842" s="100"/>
      <c r="Y842" s="100"/>
      <c r="Z842" s="100"/>
    </row>
    <row r="843" spans="18:26" x14ac:dyDescent="0.3">
      <c r="R843" s="100"/>
      <c r="S843" s="100"/>
      <c r="T843" s="100"/>
      <c r="U843" s="100"/>
      <c r="V843" s="100"/>
      <c r="W843" s="100"/>
      <c r="X843" s="100"/>
      <c r="Y843" s="100"/>
      <c r="Z843" s="100"/>
    </row>
    <row r="844" spans="18:26" x14ac:dyDescent="0.3">
      <c r="R844" s="100"/>
      <c r="S844" s="100"/>
      <c r="T844" s="100"/>
      <c r="U844" s="100"/>
      <c r="V844" s="100"/>
      <c r="W844" s="100"/>
      <c r="X844" s="100"/>
      <c r="Y844" s="100"/>
      <c r="Z844" s="100"/>
    </row>
    <row r="845" spans="18:26" x14ac:dyDescent="0.3">
      <c r="R845" s="100"/>
      <c r="S845" s="100"/>
      <c r="T845" s="100"/>
      <c r="U845" s="100"/>
      <c r="V845" s="100"/>
      <c r="W845" s="100"/>
      <c r="X845" s="100"/>
      <c r="Y845" s="100"/>
      <c r="Z845" s="100"/>
    </row>
    <row r="846" spans="18:26" x14ac:dyDescent="0.3">
      <c r="R846" s="100"/>
      <c r="S846" s="100"/>
      <c r="T846" s="100"/>
      <c r="U846" s="100"/>
      <c r="V846" s="100"/>
      <c r="W846" s="100"/>
      <c r="X846" s="100"/>
      <c r="Y846" s="100"/>
      <c r="Z846" s="100"/>
    </row>
    <row r="847" spans="18:26" x14ac:dyDescent="0.3">
      <c r="R847" s="100"/>
      <c r="S847" s="100"/>
      <c r="T847" s="100"/>
      <c r="U847" s="100"/>
      <c r="V847" s="100"/>
      <c r="W847" s="100"/>
      <c r="X847" s="100"/>
      <c r="Y847" s="100"/>
      <c r="Z847" s="100"/>
    </row>
    <row r="848" spans="18:26" x14ac:dyDescent="0.3">
      <c r="R848" s="100"/>
      <c r="S848" s="100"/>
      <c r="T848" s="100"/>
      <c r="U848" s="100"/>
      <c r="V848" s="100"/>
      <c r="W848" s="100"/>
      <c r="X848" s="100"/>
      <c r="Y848" s="100"/>
      <c r="Z848" s="100"/>
    </row>
    <row r="849" spans="18:26" x14ac:dyDescent="0.3">
      <c r="R849" s="100"/>
      <c r="S849" s="100"/>
      <c r="T849" s="100"/>
      <c r="U849" s="100"/>
      <c r="V849" s="100"/>
      <c r="W849" s="100"/>
      <c r="X849" s="100"/>
      <c r="Y849" s="100"/>
      <c r="Z849" s="100"/>
    </row>
    <row r="850" spans="18:26" x14ac:dyDescent="0.3">
      <c r="R850" s="100"/>
      <c r="S850" s="100"/>
      <c r="T850" s="100"/>
      <c r="U850" s="100"/>
      <c r="V850" s="100"/>
      <c r="W850" s="100"/>
      <c r="X850" s="100"/>
      <c r="Y850" s="100"/>
      <c r="Z850" s="100"/>
    </row>
    <row r="851" spans="18:26" x14ac:dyDescent="0.3">
      <c r="R851" s="100"/>
      <c r="S851" s="100"/>
      <c r="T851" s="100"/>
      <c r="U851" s="100"/>
      <c r="V851" s="100"/>
      <c r="W851" s="100"/>
      <c r="X851" s="100"/>
      <c r="Y851" s="100"/>
      <c r="Z851" s="100"/>
    </row>
    <row r="852" spans="18:26" x14ac:dyDescent="0.3">
      <c r="R852" s="100"/>
      <c r="S852" s="100"/>
      <c r="T852" s="100"/>
      <c r="U852" s="100"/>
      <c r="V852" s="100"/>
      <c r="W852" s="100"/>
      <c r="X852" s="100"/>
      <c r="Y852" s="100"/>
      <c r="Z852" s="100"/>
    </row>
    <row r="853" spans="18:26" x14ac:dyDescent="0.3">
      <c r="R853" s="100"/>
      <c r="S853" s="100"/>
      <c r="T853" s="100"/>
      <c r="U853" s="100"/>
      <c r="V853" s="100"/>
      <c r="W853" s="100"/>
      <c r="X853" s="100"/>
      <c r="Y853" s="100"/>
      <c r="Z853" s="100"/>
    </row>
    <row r="854" spans="18:26" x14ac:dyDescent="0.3">
      <c r="R854" s="100"/>
      <c r="S854" s="100"/>
      <c r="T854" s="100"/>
      <c r="U854" s="100"/>
      <c r="V854" s="100"/>
      <c r="W854" s="100"/>
      <c r="X854" s="100"/>
      <c r="Y854" s="100"/>
      <c r="Z854" s="100"/>
    </row>
    <row r="855" spans="18:26" x14ac:dyDescent="0.3">
      <c r="R855" s="100"/>
      <c r="S855" s="100"/>
      <c r="T855" s="100"/>
      <c r="U855" s="100"/>
      <c r="V855" s="100"/>
      <c r="W855" s="100"/>
      <c r="X855" s="100"/>
      <c r="Y855" s="100"/>
      <c r="Z855" s="100"/>
    </row>
    <row r="856" spans="18:26" x14ac:dyDescent="0.3">
      <c r="R856" s="100"/>
      <c r="S856" s="100"/>
      <c r="T856" s="100"/>
      <c r="U856" s="100"/>
      <c r="V856" s="100"/>
      <c r="W856" s="100"/>
      <c r="X856" s="100"/>
      <c r="Y856" s="100"/>
      <c r="Z856" s="100"/>
    </row>
    <row r="857" spans="18:26" x14ac:dyDescent="0.3">
      <c r="R857" s="100"/>
      <c r="S857" s="100"/>
      <c r="T857" s="100"/>
      <c r="U857" s="100"/>
      <c r="V857" s="100"/>
      <c r="W857" s="100"/>
      <c r="X857" s="100"/>
      <c r="Y857" s="100"/>
      <c r="Z857" s="100"/>
    </row>
    <row r="858" spans="18:26" x14ac:dyDescent="0.3">
      <c r="R858" s="100"/>
      <c r="S858" s="100"/>
      <c r="T858" s="100"/>
      <c r="U858" s="100"/>
      <c r="V858" s="100"/>
      <c r="W858" s="100"/>
      <c r="X858" s="100"/>
      <c r="Y858" s="100"/>
      <c r="Z858" s="100"/>
    </row>
    <row r="859" spans="18:26" x14ac:dyDescent="0.3">
      <c r="R859" s="100"/>
      <c r="S859" s="100"/>
      <c r="T859" s="100"/>
      <c r="U859" s="100"/>
      <c r="V859" s="100"/>
      <c r="W859" s="100"/>
      <c r="X859" s="100"/>
      <c r="Y859" s="100"/>
      <c r="Z859" s="100"/>
    </row>
    <row r="860" spans="18:26" x14ac:dyDescent="0.3">
      <c r="R860" s="100"/>
      <c r="S860" s="100"/>
      <c r="T860" s="100"/>
      <c r="U860" s="100"/>
      <c r="V860" s="100"/>
      <c r="W860" s="100"/>
      <c r="X860" s="100"/>
      <c r="Y860" s="100"/>
      <c r="Z860" s="100"/>
    </row>
    <row r="861" spans="18:26" x14ac:dyDescent="0.3">
      <c r="R861" s="100"/>
      <c r="S861" s="100"/>
      <c r="T861" s="100"/>
      <c r="U861" s="100"/>
      <c r="V861" s="100"/>
      <c r="W861" s="100"/>
      <c r="X861" s="100"/>
      <c r="Y861" s="100"/>
      <c r="Z861" s="100"/>
    </row>
    <row r="862" spans="18:26" x14ac:dyDescent="0.3">
      <c r="R862" s="100"/>
      <c r="S862" s="100"/>
      <c r="T862" s="100"/>
      <c r="U862" s="100"/>
      <c r="V862" s="100"/>
      <c r="W862" s="100"/>
      <c r="X862" s="100"/>
      <c r="Y862" s="100"/>
      <c r="Z862" s="100"/>
    </row>
    <row r="863" spans="18:26" x14ac:dyDescent="0.3">
      <c r="R863" s="100"/>
      <c r="S863" s="100"/>
      <c r="T863" s="100"/>
      <c r="U863" s="100"/>
      <c r="V863" s="100"/>
      <c r="W863" s="100"/>
      <c r="X863" s="100"/>
      <c r="Y863" s="100"/>
      <c r="Z863" s="100"/>
    </row>
    <row r="864" spans="18:26" x14ac:dyDescent="0.3">
      <c r="R864" s="100"/>
      <c r="S864" s="100"/>
      <c r="T864" s="100"/>
      <c r="U864" s="100"/>
      <c r="V864" s="100"/>
      <c r="W864" s="100"/>
      <c r="X864" s="100"/>
      <c r="Y864" s="100"/>
      <c r="Z864" s="100"/>
    </row>
    <row r="865" spans="18:26" x14ac:dyDescent="0.3">
      <c r="R865" s="100"/>
      <c r="S865" s="100"/>
      <c r="T865" s="100"/>
      <c r="U865" s="100"/>
      <c r="V865" s="100"/>
      <c r="W865" s="100"/>
      <c r="X865" s="100"/>
      <c r="Y865" s="100"/>
      <c r="Z865" s="100"/>
    </row>
    <row r="866" spans="18:26" x14ac:dyDescent="0.3">
      <c r="R866" s="100"/>
      <c r="S866" s="100"/>
      <c r="T866" s="100"/>
      <c r="U866" s="100"/>
      <c r="V866" s="100"/>
      <c r="W866" s="100"/>
      <c r="X866" s="100"/>
      <c r="Y866" s="100"/>
      <c r="Z866" s="100"/>
    </row>
    <row r="867" spans="18:26" x14ac:dyDescent="0.3">
      <c r="R867" s="100"/>
      <c r="S867" s="100"/>
      <c r="T867" s="100"/>
      <c r="U867" s="100"/>
      <c r="V867" s="100"/>
      <c r="W867" s="100"/>
      <c r="X867" s="100"/>
      <c r="Y867" s="100"/>
      <c r="Z867" s="100"/>
    </row>
    <row r="868" spans="18:26" x14ac:dyDescent="0.3">
      <c r="R868" s="100"/>
      <c r="S868" s="100"/>
      <c r="T868" s="100"/>
      <c r="U868" s="100"/>
      <c r="V868" s="100"/>
      <c r="W868" s="100"/>
      <c r="X868" s="100"/>
      <c r="Y868" s="100"/>
      <c r="Z868" s="100"/>
    </row>
    <row r="869" spans="18:26" x14ac:dyDescent="0.3">
      <c r="R869" s="100"/>
      <c r="S869" s="100"/>
      <c r="T869" s="100"/>
      <c r="U869" s="100"/>
      <c r="V869" s="100"/>
      <c r="W869" s="100"/>
      <c r="X869" s="100"/>
      <c r="Y869" s="100"/>
      <c r="Z869" s="100"/>
    </row>
    <row r="870" spans="18:26" x14ac:dyDescent="0.3">
      <c r="R870" s="100"/>
      <c r="S870" s="100"/>
      <c r="T870" s="100"/>
      <c r="U870" s="100"/>
      <c r="V870" s="100"/>
      <c r="W870" s="100"/>
      <c r="X870" s="100"/>
      <c r="Y870" s="100"/>
      <c r="Z870" s="100"/>
    </row>
    <row r="871" spans="18:26" x14ac:dyDescent="0.3">
      <c r="R871" s="100"/>
      <c r="S871" s="100"/>
      <c r="T871" s="100"/>
      <c r="U871" s="100"/>
      <c r="V871" s="100"/>
      <c r="W871" s="100"/>
      <c r="X871" s="100"/>
      <c r="Y871" s="100"/>
      <c r="Z871" s="100"/>
    </row>
    <row r="872" spans="18:26" x14ac:dyDescent="0.3">
      <c r="R872" s="100"/>
      <c r="S872" s="100"/>
      <c r="T872" s="100"/>
      <c r="U872" s="100"/>
      <c r="V872" s="100"/>
      <c r="W872" s="100"/>
      <c r="X872" s="100"/>
      <c r="Y872" s="100"/>
      <c r="Z872" s="100"/>
    </row>
    <row r="873" spans="18:26" x14ac:dyDescent="0.3">
      <c r="R873" s="100"/>
      <c r="S873" s="100"/>
      <c r="T873" s="100"/>
      <c r="U873" s="100"/>
      <c r="V873" s="100"/>
      <c r="W873" s="100"/>
      <c r="X873" s="100"/>
      <c r="Y873" s="100"/>
      <c r="Z873" s="100"/>
    </row>
    <row r="874" spans="18:26" x14ac:dyDescent="0.3">
      <c r="R874" s="100"/>
      <c r="S874" s="100"/>
      <c r="T874" s="100"/>
      <c r="U874" s="100"/>
      <c r="V874" s="100"/>
      <c r="W874" s="100"/>
      <c r="X874" s="100"/>
      <c r="Y874" s="100"/>
      <c r="Z874" s="100"/>
    </row>
    <row r="875" spans="18:26" x14ac:dyDescent="0.3">
      <c r="R875" s="100"/>
      <c r="S875" s="100"/>
      <c r="T875" s="100"/>
      <c r="U875" s="100"/>
      <c r="V875" s="100"/>
      <c r="W875" s="100"/>
      <c r="X875" s="100"/>
      <c r="Y875" s="100"/>
      <c r="Z875" s="100"/>
    </row>
    <row r="876" spans="18:26" x14ac:dyDescent="0.3">
      <c r="R876" s="100"/>
      <c r="S876" s="100"/>
      <c r="T876" s="100"/>
      <c r="U876" s="100"/>
      <c r="V876" s="100"/>
      <c r="W876" s="100"/>
      <c r="X876" s="100"/>
      <c r="Y876" s="100"/>
      <c r="Z876" s="100"/>
    </row>
    <row r="877" spans="18:26" x14ac:dyDescent="0.3">
      <c r="R877" s="100"/>
      <c r="S877" s="100"/>
      <c r="T877" s="100"/>
      <c r="U877" s="100"/>
      <c r="V877" s="100"/>
      <c r="W877" s="100"/>
      <c r="X877" s="100"/>
      <c r="Y877" s="100"/>
      <c r="Z877" s="100"/>
    </row>
    <row r="878" spans="18:26" x14ac:dyDescent="0.3">
      <c r="R878" s="100"/>
      <c r="S878" s="100"/>
      <c r="T878" s="100"/>
      <c r="U878" s="100"/>
      <c r="V878" s="100"/>
      <c r="W878" s="100"/>
      <c r="X878" s="100"/>
      <c r="Y878" s="100"/>
      <c r="Z878" s="100"/>
    </row>
    <row r="879" spans="18:26" x14ac:dyDescent="0.3">
      <c r="R879" s="100"/>
      <c r="S879" s="100"/>
      <c r="T879" s="100"/>
      <c r="U879" s="100"/>
      <c r="V879" s="100"/>
      <c r="W879" s="100"/>
      <c r="X879" s="100"/>
      <c r="Y879" s="100"/>
      <c r="Z879" s="100"/>
    </row>
    <row r="880" spans="18:26" x14ac:dyDescent="0.3">
      <c r="R880" s="100"/>
      <c r="S880" s="100"/>
      <c r="T880" s="100"/>
      <c r="U880" s="100"/>
      <c r="V880" s="100"/>
      <c r="W880" s="100"/>
      <c r="X880" s="100"/>
      <c r="Y880" s="100"/>
      <c r="Z880" s="100"/>
    </row>
    <row r="881" spans="18:26" x14ac:dyDescent="0.3">
      <c r="R881" s="100"/>
      <c r="S881" s="100"/>
      <c r="T881" s="100"/>
      <c r="U881" s="100"/>
      <c r="V881" s="100"/>
      <c r="W881" s="100"/>
      <c r="X881" s="100"/>
      <c r="Y881" s="100"/>
      <c r="Z881" s="100"/>
    </row>
    <row r="882" spans="18:26" x14ac:dyDescent="0.3">
      <c r="R882" s="100"/>
      <c r="S882" s="100"/>
      <c r="T882" s="100"/>
      <c r="U882" s="100"/>
      <c r="V882" s="100"/>
      <c r="W882" s="100"/>
      <c r="X882" s="100"/>
      <c r="Y882" s="100"/>
      <c r="Z882" s="100"/>
    </row>
    <row r="883" spans="18:26" x14ac:dyDescent="0.3">
      <c r="R883" s="100"/>
      <c r="S883" s="100"/>
      <c r="T883" s="100"/>
      <c r="U883" s="100"/>
      <c r="V883" s="100"/>
      <c r="W883" s="100"/>
      <c r="X883" s="100"/>
      <c r="Y883" s="100"/>
      <c r="Z883" s="100"/>
    </row>
    <row r="884" spans="18:26" x14ac:dyDescent="0.3">
      <c r="R884" s="100"/>
      <c r="S884" s="100"/>
      <c r="T884" s="100"/>
      <c r="U884" s="100"/>
      <c r="V884" s="100"/>
      <c r="W884" s="100"/>
      <c r="X884" s="100"/>
      <c r="Y884" s="100"/>
      <c r="Z884" s="100"/>
    </row>
    <row r="885" spans="18:26" x14ac:dyDescent="0.3">
      <c r="R885" s="100"/>
      <c r="S885" s="100"/>
      <c r="T885" s="100"/>
      <c r="U885" s="100"/>
      <c r="V885" s="100"/>
      <c r="W885" s="100"/>
      <c r="X885" s="100"/>
      <c r="Y885" s="100"/>
      <c r="Z885" s="100"/>
    </row>
    <row r="886" spans="18:26" x14ac:dyDescent="0.3">
      <c r="R886" s="100"/>
      <c r="S886" s="100"/>
      <c r="T886" s="100"/>
      <c r="U886" s="100"/>
      <c r="V886" s="100"/>
      <c r="W886" s="100"/>
      <c r="X886" s="100"/>
      <c r="Y886" s="100"/>
      <c r="Z886" s="100"/>
    </row>
    <row r="887" spans="18:26" x14ac:dyDescent="0.3">
      <c r="R887" s="100"/>
      <c r="S887" s="100"/>
      <c r="T887" s="100"/>
      <c r="U887" s="100"/>
      <c r="V887" s="100"/>
      <c r="W887" s="100"/>
      <c r="X887" s="100"/>
      <c r="Y887" s="100"/>
      <c r="Z887" s="100"/>
    </row>
    <row r="888" spans="18:26" x14ac:dyDescent="0.3">
      <c r="R888" s="100"/>
      <c r="S888" s="100"/>
      <c r="T888" s="100"/>
      <c r="U888" s="100"/>
      <c r="V888" s="100"/>
      <c r="W888" s="100"/>
      <c r="X888" s="100"/>
      <c r="Y888" s="100"/>
      <c r="Z888" s="100"/>
    </row>
    <row r="889" spans="18:26" x14ac:dyDescent="0.3">
      <c r="R889" s="100"/>
      <c r="S889" s="100"/>
      <c r="T889" s="100"/>
      <c r="U889" s="100"/>
      <c r="V889" s="100"/>
      <c r="W889" s="100"/>
      <c r="X889" s="100"/>
      <c r="Y889" s="100"/>
      <c r="Z889" s="100"/>
    </row>
    <row r="890" spans="18:26" x14ac:dyDescent="0.3">
      <c r="R890" s="100"/>
      <c r="S890" s="100"/>
      <c r="T890" s="100"/>
      <c r="U890" s="100"/>
      <c r="V890" s="100"/>
      <c r="W890" s="100"/>
      <c r="X890" s="100"/>
      <c r="Y890" s="100"/>
      <c r="Z890" s="100"/>
    </row>
    <row r="891" spans="18:26" x14ac:dyDescent="0.3">
      <c r="R891" s="100"/>
      <c r="S891" s="100"/>
      <c r="T891" s="100"/>
      <c r="U891" s="100"/>
      <c r="V891" s="100"/>
      <c r="W891" s="100"/>
      <c r="X891" s="100"/>
      <c r="Y891" s="100"/>
      <c r="Z891" s="100"/>
    </row>
    <row r="892" spans="18:26" x14ac:dyDescent="0.3">
      <c r="R892" s="100"/>
      <c r="S892" s="100"/>
      <c r="T892" s="100"/>
      <c r="U892" s="100"/>
      <c r="V892" s="100"/>
      <c r="W892" s="100"/>
      <c r="X892" s="100"/>
      <c r="Y892" s="100"/>
      <c r="Z892" s="100"/>
    </row>
    <row r="893" spans="18:26" x14ac:dyDescent="0.3">
      <c r="R893" s="100"/>
      <c r="S893" s="100"/>
      <c r="T893" s="100"/>
      <c r="U893" s="100"/>
      <c r="V893" s="100"/>
      <c r="W893" s="100"/>
      <c r="X893" s="100"/>
      <c r="Y893" s="100"/>
      <c r="Z893" s="100"/>
    </row>
    <row r="894" spans="18:26" x14ac:dyDescent="0.3">
      <c r="R894" s="100"/>
      <c r="S894" s="100"/>
      <c r="T894" s="100"/>
      <c r="U894" s="100"/>
      <c r="V894" s="100"/>
      <c r="W894" s="100"/>
      <c r="X894" s="100"/>
      <c r="Y894" s="100"/>
      <c r="Z894" s="100"/>
    </row>
    <row r="895" spans="18:26" x14ac:dyDescent="0.3">
      <c r="R895" s="100"/>
      <c r="S895" s="100"/>
      <c r="T895" s="100"/>
      <c r="U895" s="100"/>
      <c r="V895" s="100"/>
      <c r="W895" s="100"/>
      <c r="X895" s="100"/>
      <c r="Y895" s="100"/>
      <c r="Z895" s="100"/>
    </row>
    <row r="896" spans="18:26" x14ac:dyDescent="0.3">
      <c r="R896" s="100"/>
      <c r="S896" s="100"/>
      <c r="T896" s="100"/>
      <c r="U896" s="100"/>
      <c r="V896" s="100"/>
      <c r="W896" s="100"/>
      <c r="X896" s="100"/>
      <c r="Y896" s="100"/>
      <c r="Z896" s="100"/>
    </row>
    <row r="897" spans="18:26" x14ac:dyDescent="0.3">
      <c r="R897" s="100"/>
      <c r="S897" s="100"/>
      <c r="T897" s="100"/>
      <c r="U897" s="100"/>
      <c r="V897" s="100"/>
      <c r="W897" s="100"/>
      <c r="X897" s="100"/>
      <c r="Y897" s="100"/>
      <c r="Z897" s="100"/>
    </row>
    <row r="898" spans="18:26" x14ac:dyDescent="0.3">
      <c r="R898" s="100"/>
      <c r="S898" s="100"/>
      <c r="T898" s="100"/>
      <c r="U898" s="100"/>
      <c r="V898" s="100"/>
      <c r="W898" s="100"/>
      <c r="X898" s="100"/>
      <c r="Y898" s="100"/>
      <c r="Z898" s="100"/>
    </row>
    <row r="899" spans="18:26" x14ac:dyDescent="0.3">
      <c r="R899" s="100"/>
      <c r="S899" s="100"/>
      <c r="T899" s="100"/>
      <c r="U899" s="100"/>
      <c r="V899" s="100"/>
      <c r="W899" s="100"/>
      <c r="X899" s="100"/>
      <c r="Y899" s="100"/>
      <c r="Z899" s="100"/>
    </row>
    <row r="900" spans="18:26" x14ac:dyDescent="0.3">
      <c r="R900" s="100"/>
      <c r="S900" s="100"/>
      <c r="T900" s="100"/>
      <c r="U900" s="100"/>
      <c r="V900" s="100"/>
      <c r="W900" s="100"/>
      <c r="X900" s="100"/>
      <c r="Y900" s="100"/>
      <c r="Z900" s="100"/>
    </row>
    <row r="901" spans="18:26" x14ac:dyDescent="0.3">
      <c r="R901" s="100"/>
      <c r="S901" s="100"/>
      <c r="T901" s="100"/>
      <c r="U901" s="100"/>
      <c r="V901" s="100"/>
      <c r="W901" s="100"/>
      <c r="X901" s="100"/>
      <c r="Y901" s="100"/>
      <c r="Z901" s="100"/>
    </row>
    <row r="902" spans="18:26" x14ac:dyDescent="0.3">
      <c r="R902" s="100"/>
      <c r="S902" s="100"/>
      <c r="T902" s="100"/>
      <c r="U902" s="100"/>
      <c r="V902" s="100"/>
      <c r="W902" s="100"/>
      <c r="X902" s="100"/>
      <c r="Y902" s="100"/>
      <c r="Z902" s="100"/>
    </row>
    <row r="903" spans="18:26" x14ac:dyDescent="0.3">
      <c r="R903" s="100"/>
      <c r="S903" s="100"/>
      <c r="T903" s="100"/>
      <c r="U903" s="100"/>
      <c r="V903" s="100"/>
      <c r="W903" s="100"/>
      <c r="X903" s="100"/>
      <c r="Y903" s="100"/>
      <c r="Z903" s="100"/>
    </row>
    <row r="904" spans="18:26" x14ac:dyDescent="0.3">
      <c r="R904" s="100"/>
      <c r="S904" s="100"/>
      <c r="T904" s="100"/>
      <c r="U904" s="100"/>
      <c r="V904" s="100"/>
      <c r="W904" s="100"/>
      <c r="X904" s="100"/>
      <c r="Y904" s="100"/>
      <c r="Z904" s="100"/>
    </row>
    <row r="905" spans="18:26" x14ac:dyDescent="0.3">
      <c r="R905" s="100"/>
      <c r="S905" s="100"/>
      <c r="T905" s="100"/>
      <c r="U905" s="100"/>
      <c r="V905" s="100"/>
      <c r="W905" s="100"/>
      <c r="X905" s="100"/>
      <c r="Y905" s="100"/>
      <c r="Z905" s="100"/>
    </row>
    <row r="906" spans="18:26" x14ac:dyDescent="0.3">
      <c r="R906" s="100"/>
      <c r="S906" s="100"/>
      <c r="T906" s="100"/>
      <c r="U906" s="100"/>
      <c r="V906" s="100"/>
      <c r="W906" s="100"/>
      <c r="X906" s="100"/>
      <c r="Y906" s="100"/>
      <c r="Z906" s="100"/>
    </row>
    <row r="907" spans="18:26" x14ac:dyDescent="0.3">
      <c r="R907" s="100"/>
      <c r="S907" s="100"/>
      <c r="T907" s="100"/>
      <c r="U907" s="100"/>
      <c r="V907" s="100"/>
      <c r="W907" s="100"/>
      <c r="X907" s="100"/>
      <c r="Y907" s="100"/>
      <c r="Z907" s="100"/>
    </row>
    <row r="908" spans="18:26" x14ac:dyDescent="0.3">
      <c r="R908" s="100"/>
      <c r="S908" s="100"/>
      <c r="T908" s="100"/>
      <c r="U908" s="100"/>
      <c r="V908" s="100"/>
      <c r="W908" s="100"/>
      <c r="X908" s="100"/>
      <c r="Y908" s="100"/>
      <c r="Z908" s="100"/>
    </row>
    <row r="909" spans="18:26" x14ac:dyDescent="0.3">
      <c r="R909" s="100"/>
      <c r="S909" s="100"/>
      <c r="T909" s="100"/>
      <c r="U909" s="100"/>
      <c r="V909" s="100"/>
      <c r="W909" s="100"/>
      <c r="X909" s="100"/>
      <c r="Y909" s="100"/>
      <c r="Z909" s="100"/>
    </row>
    <row r="910" spans="18:26" x14ac:dyDescent="0.3">
      <c r="R910" s="100"/>
      <c r="S910" s="100"/>
      <c r="T910" s="100"/>
      <c r="U910" s="100"/>
      <c r="V910" s="100"/>
      <c r="W910" s="100"/>
      <c r="X910" s="100"/>
      <c r="Y910" s="100"/>
      <c r="Z910" s="100"/>
    </row>
    <row r="911" spans="18:26" x14ac:dyDescent="0.3">
      <c r="R911" s="100"/>
      <c r="S911" s="100"/>
      <c r="T911" s="100"/>
      <c r="U911" s="100"/>
      <c r="V911" s="100"/>
      <c r="W911" s="100"/>
      <c r="X911" s="100"/>
      <c r="Y911" s="100"/>
      <c r="Z911" s="100"/>
    </row>
    <row r="912" spans="18:26" x14ac:dyDescent="0.3">
      <c r="R912" s="100"/>
      <c r="S912" s="100"/>
      <c r="T912" s="100"/>
      <c r="U912" s="100"/>
      <c r="V912" s="100"/>
      <c r="W912" s="100"/>
      <c r="X912" s="100"/>
      <c r="Y912" s="100"/>
      <c r="Z912" s="100"/>
    </row>
    <row r="913" spans="18:26" x14ac:dyDescent="0.3">
      <c r="R913" s="100"/>
      <c r="S913" s="100"/>
      <c r="T913" s="100"/>
      <c r="U913" s="100"/>
      <c r="V913" s="100"/>
      <c r="W913" s="100"/>
      <c r="X913" s="100"/>
      <c r="Y913" s="100"/>
      <c r="Z913" s="100"/>
    </row>
    <row r="914" spans="18:26" x14ac:dyDescent="0.3">
      <c r="R914" s="100"/>
      <c r="S914" s="100"/>
      <c r="T914" s="100"/>
      <c r="U914" s="100"/>
      <c r="V914" s="100"/>
      <c r="W914" s="100"/>
      <c r="X914" s="100"/>
      <c r="Y914" s="100"/>
      <c r="Z914" s="100"/>
    </row>
    <row r="915" spans="18:26" x14ac:dyDescent="0.3">
      <c r="R915" s="100"/>
      <c r="S915" s="100"/>
      <c r="T915" s="100"/>
      <c r="U915" s="100"/>
      <c r="V915" s="100"/>
      <c r="W915" s="100"/>
      <c r="X915" s="100"/>
      <c r="Y915" s="100"/>
      <c r="Z915" s="100"/>
    </row>
    <row r="916" spans="18:26" x14ac:dyDescent="0.3">
      <c r="R916" s="100"/>
      <c r="S916" s="100"/>
      <c r="T916" s="100"/>
      <c r="U916" s="100"/>
      <c r="V916" s="100"/>
      <c r="W916" s="100"/>
      <c r="X916" s="100"/>
      <c r="Y916" s="100"/>
      <c r="Z916" s="100"/>
    </row>
    <row r="917" spans="18:26" x14ac:dyDescent="0.3">
      <c r="R917" s="100"/>
      <c r="S917" s="100"/>
      <c r="T917" s="100"/>
      <c r="U917" s="100"/>
      <c r="V917" s="100"/>
      <c r="W917" s="100"/>
      <c r="X917" s="100"/>
      <c r="Y917" s="100"/>
      <c r="Z917" s="100"/>
    </row>
    <row r="918" spans="18:26" x14ac:dyDescent="0.3">
      <c r="R918" s="100"/>
      <c r="S918" s="100"/>
      <c r="T918" s="100"/>
      <c r="U918" s="100"/>
      <c r="V918" s="100"/>
      <c r="W918" s="100"/>
      <c r="X918" s="100"/>
      <c r="Y918" s="100"/>
      <c r="Z918" s="100"/>
    </row>
    <row r="919" spans="18:26" x14ac:dyDescent="0.3">
      <c r="R919" s="100"/>
      <c r="S919" s="100"/>
      <c r="T919" s="100"/>
      <c r="U919" s="100"/>
      <c r="V919" s="100"/>
      <c r="W919" s="100"/>
      <c r="X919" s="100"/>
      <c r="Y919" s="100"/>
      <c r="Z919" s="100"/>
    </row>
    <row r="920" spans="18:26" x14ac:dyDescent="0.3">
      <c r="R920" s="100"/>
      <c r="S920" s="100"/>
      <c r="T920" s="100"/>
      <c r="U920" s="100"/>
      <c r="V920" s="100"/>
      <c r="W920" s="100"/>
      <c r="X920" s="100"/>
      <c r="Y920" s="100"/>
      <c r="Z920" s="100"/>
    </row>
    <row r="921" spans="18:26" x14ac:dyDescent="0.3">
      <c r="R921" s="100"/>
      <c r="S921" s="100"/>
      <c r="T921" s="100"/>
      <c r="U921" s="100"/>
      <c r="V921" s="100"/>
      <c r="W921" s="100"/>
      <c r="X921" s="100"/>
      <c r="Y921" s="100"/>
      <c r="Z921" s="100"/>
    </row>
    <row r="922" spans="18:26" x14ac:dyDescent="0.3">
      <c r="R922" s="100"/>
      <c r="S922" s="100"/>
      <c r="T922" s="100"/>
      <c r="U922" s="100"/>
      <c r="V922" s="100"/>
      <c r="W922" s="100"/>
      <c r="X922" s="100"/>
      <c r="Y922" s="100"/>
      <c r="Z922" s="100"/>
    </row>
    <row r="923" spans="18:26" x14ac:dyDescent="0.3">
      <c r="R923" s="100"/>
      <c r="S923" s="100"/>
      <c r="T923" s="100"/>
      <c r="U923" s="100"/>
      <c r="V923" s="100"/>
      <c r="W923" s="100"/>
      <c r="X923" s="100"/>
      <c r="Y923" s="100"/>
      <c r="Z923" s="100"/>
    </row>
    <row r="924" spans="18:26" x14ac:dyDescent="0.3">
      <c r="R924" s="100"/>
      <c r="S924" s="100"/>
      <c r="T924" s="100"/>
      <c r="U924" s="100"/>
      <c r="V924" s="100"/>
      <c r="W924" s="100"/>
      <c r="X924" s="100"/>
      <c r="Y924" s="100"/>
      <c r="Z924" s="100"/>
    </row>
    <row r="925" spans="18:26" x14ac:dyDescent="0.3">
      <c r="R925" s="100"/>
      <c r="S925" s="100"/>
      <c r="T925" s="100"/>
      <c r="U925" s="100"/>
      <c r="V925" s="100"/>
      <c r="W925" s="100"/>
      <c r="X925" s="100"/>
      <c r="Y925" s="100"/>
      <c r="Z925" s="100"/>
    </row>
    <row r="926" spans="18:26" x14ac:dyDescent="0.3">
      <c r="R926" s="100"/>
      <c r="S926" s="100"/>
      <c r="T926" s="100"/>
      <c r="U926" s="100"/>
      <c r="V926" s="100"/>
      <c r="W926" s="100"/>
      <c r="X926" s="100"/>
      <c r="Y926" s="100"/>
      <c r="Z926" s="100"/>
    </row>
  </sheetData>
  <mergeCells count="268">
    <mergeCell ref="L95:L96"/>
    <mergeCell ref="J40:K40"/>
    <mergeCell ref="J42:K42"/>
    <mergeCell ref="J63:K63"/>
    <mergeCell ref="L90:L91"/>
    <mergeCell ref="J37:K37"/>
    <mergeCell ref="J36:K36"/>
    <mergeCell ref="J99:K99"/>
    <mergeCell ref="J91:K91"/>
    <mergeCell ref="J94:K94"/>
    <mergeCell ref="J70:K70"/>
    <mergeCell ref="J71:K71"/>
    <mergeCell ref="J72:K72"/>
    <mergeCell ref="J57:K57"/>
    <mergeCell ref="J43:K43"/>
    <mergeCell ref="J56:K56"/>
    <mergeCell ref="J69:K69"/>
    <mergeCell ref="J77:K77"/>
    <mergeCell ref="J95:K95"/>
    <mergeCell ref="J65:K65"/>
    <mergeCell ref="J62:K62"/>
    <mergeCell ref="J49:K49"/>
    <mergeCell ref="J50:K50"/>
    <mergeCell ref="J116:K116"/>
    <mergeCell ref="J100:K100"/>
    <mergeCell ref="J101:K101"/>
    <mergeCell ref="J59:K59"/>
    <mergeCell ref="J60:K60"/>
    <mergeCell ref="J58:K58"/>
    <mergeCell ref="J54:K54"/>
    <mergeCell ref="J48:K48"/>
    <mergeCell ref="J64:K64"/>
    <mergeCell ref="J115:K115"/>
    <mergeCell ref="J112:K112"/>
    <mergeCell ref="J113:K113"/>
    <mergeCell ref="J114:K114"/>
    <mergeCell ref="J53:K53"/>
    <mergeCell ref="J55:K55"/>
    <mergeCell ref="J76:K76"/>
    <mergeCell ref="J106:K106"/>
    <mergeCell ref="J108:K108"/>
    <mergeCell ref="J109:K109"/>
    <mergeCell ref="J102:K102"/>
    <mergeCell ref="J104:K104"/>
    <mergeCell ref="J103:K103"/>
    <mergeCell ref="J97:K97"/>
    <mergeCell ref="J61:K61"/>
    <mergeCell ref="E38:E39"/>
    <mergeCell ref="F38:F39"/>
    <mergeCell ref="C69:C72"/>
    <mergeCell ref="D69:D72"/>
    <mergeCell ref="E69:E72"/>
    <mergeCell ref="C38:C39"/>
    <mergeCell ref="F69:F72"/>
    <mergeCell ref="G90:G94"/>
    <mergeCell ref="J98:K98"/>
    <mergeCell ref="I90:I94"/>
    <mergeCell ref="I95:I99"/>
    <mergeCell ref="J75:K75"/>
    <mergeCell ref="J93:K93"/>
    <mergeCell ref="H95:H99"/>
    <mergeCell ref="J45:K45"/>
    <mergeCell ref="J38:K38"/>
    <mergeCell ref="J39:K39"/>
    <mergeCell ref="J92:K92"/>
    <mergeCell ref="J68:K68"/>
    <mergeCell ref="J44:K44"/>
    <mergeCell ref="J41:K41"/>
    <mergeCell ref="J46:K46"/>
    <mergeCell ref="J47:K47"/>
    <mergeCell ref="H38:H39"/>
    <mergeCell ref="B106:B111"/>
    <mergeCell ref="E75:E76"/>
    <mergeCell ref="F75:F76"/>
    <mergeCell ref="B102:B104"/>
    <mergeCell ref="C102:C104"/>
    <mergeCell ref="D102:D104"/>
    <mergeCell ref="B75:B76"/>
    <mergeCell ref="C75:C76"/>
    <mergeCell ref="E106:E111"/>
    <mergeCell ref="F106:F111"/>
    <mergeCell ref="D106:D111"/>
    <mergeCell ref="C106:C111"/>
    <mergeCell ref="E102:E104"/>
    <mergeCell ref="F102:F104"/>
    <mergeCell ref="B77:B89"/>
    <mergeCell ref="C77:C89"/>
    <mergeCell ref="F90:F94"/>
    <mergeCell ref="E90:E94"/>
    <mergeCell ref="B90:B94"/>
    <mergeCell ref="F95:F99"/>
    <mergeCell ref="D90:D94"/>
    <mergeCell ref="C90:C94"/>
    <mergeCell ref="J111:K111"/>
    <mergeCell ref="J105:K105"/>
    <mergeCell ref="J110:K110"/>
    <mergeCell ref="J107:K107"/>
    <mergeCell ref="H6:H7"/>
    <mergeCell ref="G9:G10"/>
    <mergeCell ref="H9:H10"/>
    <mergeCell ref="G6:G7"/>
    <mergeCell ref="G16:G22"/>
    <mergeCell ref="G27:G28"/>
    <mergeCell ref="H90:H94"/>
    <mergeCell ref="I29:I30"/>
    <mergeCell ref="G75:G76"/>
    <mergeCell ref="H75:H76"/>
    <mergeCell ref="H32:H36"/>
    <mergeCell ref="I33:I35"/>
    <mergeCell ref="G32:G36"/>
    <mergeCell ref="G102:G104"/>
    <mergeCell ref="H102:H104"/>
    <mergeCell ref="G95:G99"/>
    <mergeCell ref="J90:K90"/>
    <mergeCell ref="I27:I28"/>
    <mergeCell ref="H27:H28"/>
    <mergeCell ref="G38:G39"/>
    <mergeCell ref="C27:C28"/>
    <mergeCell ref="B32:B36"/>
    <mergeCell ref="D27:D28"/>
    <mergeCell ref="E27:E28"/>
    <mergeCell ref="B6:B7"/>
    <mergeCell ref="C6:C7"/>
    <mergeCell ref="D6:D7"/>
    <mergeCell ref="B12:B13"/>
    <mergeCell ref="C12:C13"/>
    <mergeCell ref="B9:B10"/>
    <mergeCell ref="C9:C10"/>
    <mergeCell ref="B27:B28"/>
    <mergeCell ref="C29:C31"/>
    <mergeCell ref="C32:C36"/>
    <mergeCell ref="D29:D31"/>
    <mergeCell ref="E6:E7"/>
    <mergeCell ref="D9:D10"/>
    <mergeCell ref="E9:E10"/>
    <mergeCell ref="E29:E30"/>
    <mergeCell ref="A18:A19"/>
    <mergeCell ref="A20:A21"/>
    <mergeCell ref="A16:A17"/>
    <mergeCell ref="H16:H22"/>
    <mergeCell ref="J22:K22"/>
    <mergeCell ref="I16:I22"/>
    <mergeCell ref="J4:K4"/>
    <mergeCell ref="J6:K6"/>
    <mergeCell ref="J7:K7"/>
    <mergeCell ref="J8:K8"/>
    <mergeCell ref="J9:K9"/>
    <mergeCell ref="J10:K10"/>
    <mergeCell ref="J11:K11"/>
    <mergeCell ref="I9:I10"/>
    <mergeCell ref="J13:K13"/>
    <mergeCell ref="F6:F7"/>
    <mergeCell ref="F9:F10"/>
    <mergeCell ref="D12:D13"/>
    <mergeCell ref="B16:B22"/>
    <mergeCell ref="C16:C22"/>
    <mergeCell ref="E16:E22"/>
    <mergeCell ref="J12:K12"/>
    <mergeCell ref="O16:O17"/>
    <mergeCell ref="P16:P17"/>
    <mergeCell ref="O18:O19"/>
    <mergeCell ref="D16:D17"/>
    <mergeCell ref="F16:F22"/>
    <mergeCell ref="D20:D21"/>
    <mergeCell ref="D18:D19"/>
    <mergeCell ref="J18:K18"/>
    <mergeCell ref="L18:L19"/>
    <mergeCell ref="M18:M19"/>
    <mergeCell ref="J16:K16"/>
    <mergeCell ref="N18:N19"/>
    <mergeCell ref="P18:P19"/>
    <mergeCell ref="L16:L17"/>
    <mergeCell ref="M16:M17"/>
    <mergeCell ref="N16:N17"/>
    <mergeCell ref="A90:A91"/>
    <mergeCell ref="B29:B31"/>
    <mergeCell ref="E32:E36"/>
    <mergeCell ref="F32:F36"/>
    <mergeCell ref="J96:K96"/>
    <mergeCell ref="J78:K78"/>
    <mergeCell ref="J79:K79"/>
    <mergeCell ref="J80:K80"/>
    <mergeCell ref="J81:K81"/>
    <mergeCell ref="J82:K82"/>
    <mergeCell ref="J83:K83"/>
    <mergeCell ref="J84:K84"/>
    <mergeCell ref="J85:K85"/>
    <mergeCell ref="J86:K86"/>
    <mergeCell ref="J87:K87"/>
    <mergeCell ref="J88:K88"/>
    <mergeCell ref="J89:K89"/>
    <mergeCell ref="B38:B39"/>
    <mergeCell ref="B69:B72"/>
    <mergeCell ref="A95:A96"/>
    <mergeCell ref="B95:B99"/>
    <mergeCell ref="C95:C99"/>
    <mergeCell ref="D95:D99"/>
    <mergeCell ref="E95:E99"/>
    <mergeCell ref="T16:T17"/>
    <mergeCell ref="S18:S19"/>
    <mergeCell ref="T18:T19"/>
    <mergeCell ref="Q18:Q19"/>
    <mergeCell ref="Q90:Q91"/>
    <mergeCell ref="U95:U96"/>
    <mergeCell ref="V95:V96"/>
    <mergeCell ref="T90:T91"/>
    <mergeCell ref="S29:S30"/>
    <mergeCell ref="R95:R96"/>
    <mergeCell ref="Q20:Q21"/>
    <mergeCell ref="R20:R21"/>
    <mergeCell ref="Q16:Q17"/>
    <mergeCell ref="R16:R17"/>
    <mergeCell ref="S16:S17"/>
    <mergeCell ref="U16:U17"/>
    <mergeCell ref="V16:V17"/>
    <mergeCell ref="U18:U19"/>
    <mergeCell ref="V18:V19"/>
    <mergeCell ref="U20:U21"/>
    <mergeCell ref="V20:V21"/>
    <mergeCell ref="U29:U30"/>
    <mergeCell ref="V29:V30"/>
    <mergeCell ref="U90:U91"/>
    <mergeCell ref="V90:V91"/>
    <mergeCell ref="R90:R91"/>
    <mergeCell ref="S90:S91"/>
    <mergeCell ref="M90:M91"/>
    <mergeCell ref="N90:N91"/>
    <mergeCell ref="O90:O91"/>
    <mergeCell ref="P90:P91"/>
    <mergeCell ref="T29:T30"/>
    <mergeCell ref="T95:T96"/>
    <mergeCell ref="M95:M96"/>
    <mergeCell ref="N95:N96"/>
    <mergeCell ref="O95:O96"/>
    <mergeCell ref="P95:P96"/>
    <mergeCell ref="P29:P30"/>
    <mergeCell ref="Q95:Q96"/>
    <mergeCell ref="S95:S96"/>
    <mergeCell ref="M29:M30"/>
    <mergeCell ref="N29:N30"/>
    <mergeCell ref="O29:O30"/>
    <mergeCell ref="M32:M36"/>
    <mergeCell ref="F27:F28"/>
    <mergeCell ref="G29:G30"/>
    <mergeCell ref="F29:F30"/>
    <mergeCell ref="H29:H30"/>
    <mergeCell ref="S20:S21"/>
    <mergeCell ref="J28:K28"/>
    <mergeCell ref="R29:R30"/>
    <mergeCell ref="J32:K32"/>
    <mergeCell ref="J27:K27"/>
    <mergeCell ref="J25:K25"/>
    <mergeCell ref="J26:K26"/>
    <mergeCell ref="J31:K31"/>
    <mergeCell ref="J29:K30"/>
    <mergeCell ref="T20:T21"/>
    <mergeCell ref="O20:O21"/>
    <mergeCell ref="P20:P21"/>
    <mergeCell ref="R18:R19"/>
    <mergeCell ref="M20:M21"/>
    <mergeCell ref="L20:L21"/>
    <mergeCell ref="J33:K33"/>
    <mergeCell ref="J34:K34"/>
    <mergeCell ref="J35:K35"/>
    <mergeCell ref="L29:L30"/>
    <mergeCell ref="Q29:Q30"/>
    <mergeCell ref="N20:N21"/>
    <mergeCell ref="J20:K20"/>
  </mergeCells>
  <phoneticPr fontId="12" type="noConversion"/>
  <conditionalFormatting sqref="E120:H1048576 E2:H3 E73:H74 D118:E119 E5:H5 E23:H24 E51:H52 G60 E61:H61 E66:H67 E14:H16 E90:H90 E32:H35 E62:G62 E100:H101 E114:H116">
    <cfRule type="cellIs" dxfId="691" priority="1035" operator="equal">
      <formula>"No"</formula>
    </cfRule>
  </conditionalFormatting>
  <conditionalFormatting sqref="N75 N105:N106 N112:N113 N16 N94 N77 N115:N116 N32:N35 N90 N100:N102 N40:N50">
    <cfRule type="cellIs" dxfId="690" priority="1033" operator="equal">
      <formula>"Pass"</formula>
    </cfRule>
    <cfRule type="cellIs" dxfId="689" priority="1034" operator="equal">
      <formula>"Fail"</formula>
    </cfRule>
  </conditionalFormatting>
  <conditionalFormatting sqref="N75 N105:N106 N112:N113 N16 N94 N77 N115:N116 N32:N35 N90 N100:N102">
    <cfRule type="cellIs" dxfId="688" priority="1030" operator="equal">
      <formula>#REF!</formula>
    </cfRule>
    <cfRule type="cellIs" dxfId="687" priority="1031" operator="equal">
      <formula>#REF!</formula>
    </cfRule>
    <cfRule type="cellIs" dxfId="686" priority="1032" operator="equal">
      <formula>#REF!</formula>
    </cfRule>
  </conditionalFormatting>
  <conditionalFormatting sqref="E117:H117">
    <cfRule type="cellIs" dxfId="685" priority="1018" operator="equal">
      <formula>"No"</formula>
    </cfRule>
  </conditionalFormatting>
  <conditionalFormatting sqref="N29 N40:N50">
    <cfRule type="cellIs" dxfId="684" priority="996" operator="equal">
      <formula>#REF!</formula>
    </cfRule>
    <cfRule type="cellIs" dxfId="683" priority="997" operator="equal">
      <formula>#REF!</formula>
    </cfRule>
    <cfRule type="cellIs" dxfId="682" priority="998" operator="equal">
      <formula>#REF!</formula>
    </cfRule>
  </conditionalFormatting>
  <conditionalFormatting sqref="N29">
    <cfRule type="cellIs" dxfId="681" priority="994" operator="equal">
      <formula>"Pass"</formula>
    </cfRule>
    <cfRule type="cellIs" dxfId="680" priority="995" operator="equal">
      <formula>"Fail"</formula>
    </cfRule>
  </conditionalFormatting>
  <conditionalFormatting sqref="N39">
    <cfRule type="cellIs" dxfId="679" priority="991" operator="equal">
      <formula>#REF!</formula>
    </cfRule>
    <cfRule type="cellIs" dxfId="678" priority="992" operator="equal">
      <formula>#REF!</formula>
    </cfRule>
    <cfRule type="cellIs" dxfId="677" priority="993" operator="equal">
      <formula>#REF!</formula>
    </cfRule>
  </conditionalFormatting>
  <conditionalFormatting sqref="N39">
    <cfRule type="cellIs" dxfId="676" priority="989" operator="equal">
      <formula>"Pass"</formula>
    </cfRule>
    <cfRule type="cellIs" dxfId="675" priority="990" operator="equal">
      <formula>"Fail"</formula>
    </cfRule>
  </conditionalFormatting>
  <conditionalFormatting sqref="N94 N90">
    <cfRule type="cellIs" dxfId="674" priority="963" operator="equal">
      <formula>#REF!</formula>
    </cfRule>
    <cfRule type="cellIs" dxfId="673" priority="964" operator="equal">
      <formula>#REF!</formula>
    </cfRule>
    <cfRule type="cellIs" dxfId="672" priority="965" operator="equal">
      <formula>#REF!</formula>
    </cfRule>
  </conditionalFormatting>
  <conditionalFormatting sqref="N53">
    <cfRule type="cellIs" dxfId="671" priority="950" operator="equal">
      <formula>#REF!</formula>
    </cfRule>
    <cfRule type="cellIs" dxfId="670" priority="951" operator="equal">
      <formula>#REF!</formula>
    </cfRule>
    <cfRule type="cellIs" dxfId="669" priority="952" operator="equal">
      <formula>#REF!</formula>
    </cfRule>
  </conditionalFormatting>
  <conditionalFormatting sqref="N53">
    <cfRule type="cellIs" dxfId="668" priority="948" operator="equal">
      <formula>"Pass"</formula>
    </cfRule>
    <cfRule type="cellIs" dxfId="667" priority="949" operator="equal">
      <formula>"Fail"</formula>
    </cfRule>
  </conditionalFormatting>
  <conditionalFormatting sqref="N54:N56">
    <cfRule type="cellIs" dxfId="666" priority="945" operator="equal">
      <formula>#REF!</formula>
    </cfRule>
    <cfRule type="cellIs" dxfId="665" priority="946" operator="equal">
      <formula>#REF!</formula>
    </cfRule>
    <cfRule type="cellIs" dxfId="664" priority="947" operator="equal">
      <formula>#REF!</formula>
    </cfRule>
  </conditionalFormatting>
  <conditionalFormatting sqref="N54:N56">
    <cfRule type="cellIs" dxfId="663" priority="943" operator="equal">
      <formula>"Pass"</formula>
    </cfRule>
    <cfRule type="cellIs" dxfId="662" priority="944" operator="equal">
      <formula>"Fail"</formula>
    </cfRule>
  </conditionalFormatting>
  <conditionalFormatting sqref="N57">
    <cfRule type="cellIs" dxfId="661" priority="935" operator="equal">
      <formula>#REF!</formula>
    </cfRule>
    <cfRule type="cellIs" dxfId="660" priority="936" operator="equal">
      <formula>#REF!</formula>
    </cfRule>
    <cfRule type="cellIs" dxfId="659" priority="937" operator="equal">
      <formula>#REF!</formula>
    </cfRule>
  </conditionalFormatting>
  <conditionalFormatting sqref="N57">
    <cfRule type="cellIs" dxfId="658" priority="933" operator="equal">
      <formula>"Pass"</formula>
    </cfRule>
    <cfRule type="cellIs" dxfId="657" priority="934" operator="equal">
      <formula>"Fail"</formula>
    </cfRule>
  </conditionalFormatting>
  <conditionalFormatting sqref="N58">
    <cfRule type="cellIs" dxfId="656" priority="930" operator="equal">
      <formula>#REF!</formula>
    </cfRule>
    <cfRule type="cellIs" dxfId="655" priority="931" operator="equal">
      <formula>#REF!</formula>
    </cfRule>
    <cfRule type="cellIs" dxfId="654" priority="932" operator="equal">
      <formula>#REF!</formula>
    </cfRule>
  </conditionalFormatting>
  <conditionalFormatting sqref="N58">
    <cfRule type="cellIs" dxfId="653" priority="928" operator="equal">
      <formula>"Pass"</formula>
    </cfRule>
    <cfRule type="cellIs" dxfId="652" priority="929" operator="equal">
      <formula>"Fail"</formula>
    </cfRule>
  </conditionalFormatting>
  <conditionalFormatting sqref="N59">
    <cfRule type="cellIs" dxfId="651" priority="925" operator="equal">
      <formula>#REF!</formula>
    </cfRule>
    <cfRule type="cellIs" dxfId="650" priority="926" operator="equal">
      <formula>#REF!</formula>
    </cfRule>
    <cfRule type="cellIs" dxfId="649" priority="927" operator="equal">
      <formula>#REF!</formula>
    </cfRule>
  </conditionalFormatting>
  <conditionalFormatting sqref="N59">
    <cfRule type="cellIs" dxfId="648" priority="923" operator="equal">
      <formula>"Pass"</formula>
    </cfRule>
    <cfRule type="cellIs" dxfId="647" priority="924" operator="equal">
      <formula>"Fail"</formula>
    </cfRule>
  </conditionalFormatting>
  <conditionalFormatting sqref="N61:N62">
    <cfRule type="cellIs" dxfId="646" priority="920" operator="equal">
      <formula>#REF!</formula>
    </cfRule>
    <cfRule type="cellIs" dxfId="645" priority="921" operator="equal">
      <formula>#REF!</formula>
    </cfRule>
    <cfRule type="cellIs" dxfId="644" priority="922" operator="equal">
      <formula>#REF!</formula>
    </cfRule>
  </conditionalFormatting>
  <conditionalFormatting sqref="N61:N62">
    <cfRule type="cellIs" dxfId="643" priority="918" operator="equal">
      <formula>"Pass"</formula>
    </cfRule>
    <cfRule type="cellIs" dxfId="642" priority="919" operator="equal">
      <formula>"Fail"</formula>
    </cfRule>
  </conditionalFormatting>
  <conditionalFormatting sqref="N63">
    <cfRule type="cellIs" dxfId="641" priority="915" operator="equal">
      <formula>#REF!</formula>
    </cfRule>
    <cfRule type="cellIs" dxfId="640" priority="916" operator="equal">
      <formula>#REF!</formula>
    </cfRule>
    <cfRule type="cellIs" dxfId="639" priority="917" operator="equal">
      <formula>#REF!</formula>
    </cfRule>
  </conditionalFormatting>
  <conditionalFormatting sqref="N63">
    <cfRule type="cellIs" dxfId="638" priority="913" operator="equal">
      <formula>"Pass"</formula>
    </cfRule>
    <cfRule type="cellIs" dxfId="637" priority="914" operator="equal">
      <formula>"Fail"</formula>
    </cfRule>
  </conditionalFormatting>
  <conditionalFormatting sqref="N68">
    <cfRule type="cellIs" dxfId="636" priority="905" operator="equal">
      <formula>#REF!</formula>
    </cfRule>
    <cfRule type="cellIs" dxfId="635" priority="906" operator="equal">
      <formula>#REF!</formula>
    </cfRule>
    <cfRule type="cellIs" dxfId="634" priority="907" operator="equal">
      <formula>#REF!</formula>
    </cfRule>
  </conditionalFormatting>
  <conditionalFormatting sqref="N68">
    <cfRule type="cellIs" dxfId="633" priority="903" operator="equal">
      <formula>"Pass"</formula>
    </cfRule>
    <cfRule type="cellIs" dxfId="632" priority="904" operator="equal">
      <formula>"Fail"</formula>
    </cfRule>
  </conditionalFormatting>
  <conditionalFormatting sqref="N69">
    <cfRule type="cellIs" dxfId="631" priority="900" operator="equal">
      <formula>#REF!</formula>
    </cfRule>
    <cfRule type="cellIs" dxfId="630" priority="901" operator="equal">
      <formula>#REF!</formula>
    </cfRule>
    <cfRule type="cellIs" dxfId="629" priority="902" operator="equal">
      <formula>#REF!</formula>
    </cfRule>
  </conditionalFormatting>
  <conditionalFormatting sqref="N69">
    <cfRule type="cellIs" dxfId="628" priority="898" operator="equal">
      <formula>"Pass"</formula>
    </cfRule>
    <cfRule type="cellIs" dxfId="627" priority="899" operator="equal">
      <formula>"Fail"</formula>
    </cfRule>
  </conditionalFormatting>
  <conditionalFormatting sqref="N75:N77">
    <cfRule type="cellIs" dxfId="626" priority="895" operator="equal">
      <formula>#REF!</formula>
    </cfRule>
    <cfRule type="cellIs" dxfId="625" priority="896" operator="equal">
      <formula>#REF!</formula>
    </cfRule>
    <cfRule type="cellIs" dxfId="624" priority="897" operator="equal">
      <formula>#REF!</formula>
    </cfRule>
  </conditionalFormatting>
  <conditionalFormatting sqref="N77">
    <cfRule type="cellIs" dxfId="623" priority="892" operator="equal">
      <formula>#REF!</formula>
    </cfRule>
    <cfRule type="cellIs" dxfId="622" priority="893" operator="equal">
      <formula>#REF!</formula>
    </cfRule>
    <cfRule type="cellIs" dxfId="621" priority="894" operator="equal">
      <formula>#REF!</formula>
    </cfRule>
  </conditionalFormatting>
  <conditionalFormatting sqref="N100">
    <cfRule type="cellIs" dxfId="620" priority="877" operator="equal">
      <formula>#REF!</formula>
    </cfRule>
    <cfRule type="cellIs" dxfId="619" priority="878" operator="equal">
      <formula>#REF!</formula>
    </cfRule>
    <cfRule type="cellIs" dxfId="618" priority="879" operator="equal">
      <formula>#REF!</formula>
    </cfRule>
  </conditionalFormatting>
  <conditionalFormatting sqref="N101">
    <cfRule type="cellIs" dxfId="617" priority="874" operator="equal">
      <formula>#REF!</formula>
    </cfRule>
    <cfRule type="cellIs" dxfId="616" priority="875" operator="equal">
      <formula>#REF!</formula>
    </cfRule>
    <cfRule type="cellIs" dxfId="615" priority="876" operator="equal">
      <formula>#REF!</formula>
    </cfRule>
  </conditionalFormatting>
  <conditionalFormatting sqref="N102">
    <cfRule type="cellIs" dxfId="614" priority="871" operator="equal">
      <formula>#REF!</formula>
    </cfRule>
    <cfRule type="cellIs" dxfId="613" priority="872" operator="equal">
      <formula>#REF!</formula>
    </cfRule>
    <cfRule type="cellIs" dxfId="612" priority="873" operator="equal">
      <formula>#REF!</formula>
    </cfRule>
  </conditionalFormatting>
  <conditionalFormatting sqref="N105 N113">
    <cfRule type="cellIs" dxfId="611" priority="868" operator="equal">
      <formula>#REF!</formula>
    </cfRule>
    <cfRule type="cellIs" dxfId="610" priority="869" operator="equal">
      <formula>#REF!</formula>
    </cfRule>
    <cfRule type="cellIs" dxfId="609" priority="870" operator="equal">
      <formula>#REF!</formula>
    </cfRule>
  </conditionalFormatting>
  <conditionalFormatting sqref="N106">
    <cfRule type="cellIs" dxfId="608" priority="865" operator="equal">
      <formula>#REF!</formula>
    </cfRule>
    <cfRule type="cellIs" dxfId="607" priority="866" operator="equal">
      <formula>#REF!</formula>
    </cfRule>
    <cfRule type="cellIs" dxfId="606" priority="867" operator="equal">
      <formula>#REF!</formula>
    </cfRule>
  </conditionalFormatting>
  <conditionalFormatting sqref="N112">
    <cfRule type="cellIs" dxfId="605" priority="862" operator="equal">
      <formula>#REF!</formula>
    </cfRule>
    <cfRule type="cellIs" dxfId="604" priority="863" operator="equal">
      <formula>#REF!</formula>
    </cfRule>
    <cfRule type="cellIs" dxfId="603" priority="864" operator="equal">
      <formula>#REF!</formula>
    </cfRule>
  </conditionalFormatting>
  <conditionalFormatting sqref="N113">
    <cfRule type="cellIs" dxfId="602" priority="859" operator="equal">
      <formula>#REF!</formula>
    </cfRule>
    <cfRule type="cellIs" dxfId="601" priority="860" operator="equal">
      <formula>#REF!</formula>
    </cfRule>
    <cfRule type="cellIs" dxfId="600" priority="861" operator="equal">
      <formula>#REF!</formula>
    </cfRule>
  </conditionalFormatting>
  <conditionalFormatting sqref="N114">
    <cfRule type="cellIs" dxfId="599" priority="856" operator="equal">
      <formula>#REF!</formula>
    </cfRule>
    <cfRule type="cellIs" dxfId="598" priority="857" operator="equal">
      <formula>#REF!</formula>
    </cfRule>
    <cfRule type="cellIs" dxfId="597" priority="858" operator="equal">
      <formula>#REF!</formula>
    </cfRule>
  </conditionalFormatting>
  <conditionalFormatting sqref="N114">
    <cfRule type="cellIs" dxfId="596" priority="854" operator="equal">
      <formula>"Pass"</formula>
    </cfRule>
    <cfRule type="cellIs" dxfId="595" priority="855" operator="equal">
      <formula>"Fail"</formula>
    </cfRule>
  </conditionalFormatting>
  <conditionalFormatting sqref="N104">
    <cfRule type="cellIs" dxfId="594" priority="851" operator="equal">
      <formula>"Pass"</formula>
    </cfRule>
    <cfRule type="cellIs" dxfId="593" priority="852" operator="equal">
      <formula>"Fail"</formula>
    </cfRule>
  </conditionalFormatting>
  <conditionalFormatting sqref="N104">
    <cfRule type="cellIs" dxfId="592" priority="848" operator="equal">
      <formula>#REF!</formula>
    </cfRule>
    <cfRule type="cellIs" dxfId="591" priority="849" operator="equal">
      <formula>#REF!</formula>
    </cfRule>
    <cfRule type="cellIs" dxfId="590" priority="850" operator="equal">
      <formula>#REF!</formula>
    </cfRule>
  </conditionalFormatting>
  <conditionalFormatting sqref="N104">
    <cfRule type="cellIs" dxfId="589" priority="845" operator="equal">
      <formula>#REF!</formula>
    </cfRule>
    <cfRule type="cellIs" dxfId="588" priority="846" operator="equal">
      <formula>#REF!</formula>
    </cfRule>
    <cfRule type="cellIs" dxfId="587" priority="847" operator="equal">
      <formula>#REF!</formula>
    </cfRule>
  </conditionalFormatting>
  <conditionalFormatting sqref="N103">
    <cfRule type="cellIs" dxfId="586" priority="842" operator="equal">
      <formula>"Pass"</formula>
    </cfRule>
    <cfRule type="cellIs" dxfId="585" priority="843" operator="equal">
      <formula>"Fail"</formula>
    </cfRule>
  </conditionalFormatting>
  <conditionalFormatting sqref="N103">
    <cfRule type="cellIs" dxfId="584" priority="839" operator="equal">
      <formula>#REF!</formula>
    </cfRule>
    <cfRule type="cellIs" dxfId="583" priority="840" operator="equal">
      <formula>#REF!</formula>
    </cfRule>
    <cfRule type="cellIs" dxfId="582" priority="841" operator="equal">
      <formula>#REF!</formula>
    </cfRule>
  </conditionalFormatting>
  <conditionalFormatting sqref="N103">
    <cfRule type="cellIs" dxfId="581" priority="836" operator="equal">
      <formula>#REF!</formula>
    </cfRule>
    <cfRule type="cellIs" dxfId="580" priority="837" operator="equal">
      <formula>#REF!</formula>
    </cfRule>
    <cfRule type="cellIs" dxfId="579" priority="838" operator="equal">
      <formula>#REF!</formula>
    </cfRule>
  </conditionalFormatting>
  <conditionalFormatting sqref="N111">
    <cfRule type="cellIs" dxfId="578" priority="833" operator="equal">
      <formula>"Pass"</formula>
    </cfRule>
    <cfRule type="cellIs" dxfId="577" priority="834" operator="equal">
      <formula>"Fail"</formula>
    </cfRule>
  </conditionalFormatting>
  <conditionalFormatting sqref="N111">
    <cfRule type="cellIs" dxfId="576" priority="830" operator="equal">
      <formula>#REF!</formula>
    </cfRule>
    <cfRule type="cellIs" dxfId="575" priority="831" operator="equal">
      <formula>#REF!</formula>
    </cfRule>
    <cfRule type="cellIs" dxfId="574" priority="832" operator="equal">
      <formula>#REF!</formula>
    </cfRule>
  </conditionalFormatting>
  <conditionalFormatting sqref="N111">
    <cfRule type="cellIs" dxfId="573" priority="827" operator="equal">
      <formula>#REF!</formula>
    </cfRule>
    <cfRule type="cellIs" dxfId="572" priority="828" operator="equal">
      <formula>#REF!</formula>
    </cfRule>
    <cfRule type="cellIs" dxfId="571" priority="829" operator="equal">
      <formula>#REF!</formula>
    </cfRule>
  </conditionalFormatting>
  <conditionalFormatting sqref="N108">
    <cfRule type="cellIs" dxfId="570" priority="824" operator="equal">
      <formula>"Pass"</formula>
    </cfRule>
    <cfRule type="cellIs" dxfId="569" priority="825" operator="equal">
      <formula>"Fail"</formula>
    </cfRule>
  </conditionalFormatting>
  <conditionalFormatting sqref="N108">
    <cfRule type="cellIs" dxfId="568" priority="821" operator="equal">
      <formula>#REF!</formula>
    </cfRule>
    <cfRule type="cellIs" dxfId="567" priority="822" operator="equal">
      <formula>#REF!</formula>
    </cfRule>
    <cfRule type="cellIs" dxfId="566" priority="823" operator="equal">
      <formula>#REF!</formula>
    </cfRule>
  </conditionalFormatting>
  <conditionalFormatting sqref="N108">
    <cfRule type="cellIs" dxfId="565" priority="818" operator="equal">
      <formula>#REF!</formula>
    </cfRule>
    <cfRule type="cellIs" dxfId="564" priority="819" operator="equal">
      <formula>#REF!</formula>
    </cfRule>
    <cfRule type="cellIs" dxfId="563" priority="820" operator="equal">
      <formula>#REF!</formula>
    </cfRule>
  </conditionalFormatting>
  <conditionalFormatting sqref="N71">
    <cfRule type="cellIs" dxfId="562" priority="793" operator="equal">
      <formula>#REF!</formula>
    </cfRule>
    <cfRule type="cellIs" dxfId="561" priority="794" operator="equal">
      <formula>#REF!</formula>
    </cfRule>
    <cfRule type="cellIs" dxfId="560" priority="795" operator="equal">
      <formula>#REF!</formula>
    </cfRule>
  </conditionalFormatting>
  <conditionalFormatting sqref="N71">
    <cfRule type="cellIs" dxfId="559" priority="791" operator="equal">
      <formula>"Pass"</formula>
    </cfRule>
    <cfRule type="cellIs" dxfId="558" priority="792" operator="equal">
      <formula>"Fail"</formula>
    </cfRule>
  </conditionalFormatting>
  <conditionalFormatting sqref="N70">
    <cfRule type="cellIs" dxfId="557" priority="787" operator="equal">
      <formula>#REF!</formula>
    </cfRule>
    <cfRule type="cellIs" dxfId="556" priority="788" operator="equal">
      <formula>#REF!</formula>
    </cfRule>
    <cfRule type="cellIs" dxfId="555" priority="789" operator="equal">
      <formula>#REF!</formula>
    </cfRule>
  </conditionalFormatting>
  <conditionalFormatting sqref="N70">
    <cfRule type="cellIs" dxfId="554" priority="785" operator="equal">
      <formula>"Pass"</formula>
    </cfRule>
    <cfRule type="cellIs" dxfId="553" priority="786" operator="equal">
      <formula>"Fail"</formula>
    </cfRule>
  </conditionalFormatting>
  <conditionalFormatting sqref="N36:N38">
    <cfRule type="cellIs" dxfId="552" priority="660" operator="equal">
      <formula>"Pass"</formula>
    </cfRule>
    <cfRule type="cellIs" dxfId="551" priority="661" operator="equal">
      <formula>"Fail"</formula>
    </cfRule>
  </conditionalFormatting>
  <conditionalFormatting sqref="N36:N38">
    <cfRule type="cellIs" dxfId="550" priority="662" operator="equal">
      <formula>#REF!</formula>
    </cfRule>
    <cfRule type="cellIs" dxfId="549" priority="663" operator="equal">
      <formula>#REF!</formula>
    </cfRule>
    <cfRule type="cellIs" dxfId="548" priority="664" operator="equal">
      <formula>#REF!</formula>
    </cfRule>
  </conditionalFormatting>
  <conditionalFormatting sqref="E4:F4">
    <cfRule type="cellIs" dxfId="547" priority="643" operator="equal">
      <formula>"No"</formula>
    </cfRule>
  </conditionalFormatting>
  <conditionalFormatting sqref="E60:F60 H60">
    <cfRule type="cellIs" dxfId="546" priority="625" operator="equal">
      <formula>"No"</formula>
    </cfRule>
  </conditionalFormatting>
  <conditionalFormatting sqref="N60">
    <cfRule type="cellIs" dxfId="545" priority="622" operator="equal">
      <formula>#REF!</formula>
    </cfRule>
    <cfRule type="cellIs" dxfId="544" priority="623" operator="equal">
      <formula>#REF!</formula>
    </cfRule>
    <cfRule type="cellIs" dxfId="543" priority="624" operator="equal">
      <formula>#REF!</formula>
    </cfRule>
  </conditionalFormatting>
  <conditionalFormatting sqref="N60">
    <cfRule type="cellIs" dxfId="542" priority="620" operator="equal">
      <formula>"Pass"</formula>
    </cfRule>
    <cfRule type="cellIs" dxfId="541" priority="621" operator="equal">
      <formula>"Fail"</formula>
    </cfRule>
  </conditionalFormatting>
  <conditionalFormatting sqref="E40">
    <cfRule type="cellIs" dxfId="540" priority="611" operator="equal">
      <formula>"No"</formula>
    </cfRule>
  </conditionalFormatting>
  <conditionalFormatting sqref="F40">
    <cfRule type="cellIs" dxfId="539" priority="610" operator="equal">
      <formula>"No"</formula>
    </cfRule>
  </conditionalFormatting>
  <conditionalFormatting sqref="N64:N65">
    <cfRule type="cellIs" dxfId="538" priority="601" operator="equal">
      <formula>#REF!</formula>
    </cfRule>
    <cfRule type="cellIs" dxfId="537" priority="602" operator="equal">
      <formula>#REF!</formula>
    </cfRule>
    <cfRule type="cellIs" dxfId="536" priority="603" operator="equal">
      <formula>#REF!</formula>
    </cfRule>
  </conditionalFormatting>
  <conditionalFormatting sqref="N64:N65">
    <cfRule type="cellIs" dxfId="535" priority="599" operator="equal">
      <formula>"Pass"</formula>
    </cfRule>
    <cfRule type="cellIs" dxfId="534" priority="600" operator="equal">
      <formula>"Fail"</formula>
    </cfRule>
  </conditionalFormatting>
  <conditionalFormatting sqref="N72">
    <cfRule type="cellIs" dxfId="533" priority="595" operator="equal">
      <formula>#REF!</formula>
    </cfRule>
    <cfRule type="cellIs" dxfId="532" priority="596" operator="equal">
      <formula>#REF!</formula>
    </cfRule>
    <cfRule type="cellIs" dxfId="531" priority="597" operator="equal">
      <formula>#REF!</formula>
    </cfRule>
  </conditionalFormatting>
  <conditionalFormatting sqref="N72">
    <cfRule type="cellIs" dxfId="530" priority="593" operator="equal">
      <formula>"Pass"</formula>
    </cfRule>
    <cfRule type="cellIs" dxfId="529" priority="594" operator="equal">
      <formula>"Fail"</formula>
    </cfRule>
  </conditionalFormatting>
  <conditionalFormatting sqref="N76">
    <cfRule type="cellIs" dxfId="528" priority="590" operator="equal">
      <formula>"Pass"</formula>
    </cfRule>
    <cfRule type="cellIs" dxfId="527" priority="591" operator="equal">
      <formula>"Fail"</formula>
    </cfRule>
  </conditionalFormatting>
  <conditionalFormatting sqref="N76">
    <cfRule type="cellIs" dxfId="526" priority="587" operator="equal">
      <formula>#REF!</formula>
    </cfRule>
    <cfRule type="cellIs" dxfId="525" priority="588" operator="equal">
      <formula>#REF!</formula>
    </cfRule>
    <cfRule type="cellIs" dxfId="524" priority="589" operator="equal">
      <formula>#REF!</formula>
    </cfRule>
  </conditionalFormatting>
  <conditionalFormatting sqref="N76">
    <cfRule type="cellIs" dxfId="523" priority="584" operator="equal">
      <formula>#REF!</formula>
    </cfRule>
    <cfRule type="cellIs" dxfId="522" priority="585" operator="equal">
      <formula>#REF!</formula>
    </cfRule>
    <cfRule type="cellIs" dxfId="521" priority="586" operator="equal">
      <formula>#REF!</formula>
    </cfRule>
  </conditionalFormatting>
  <conditionalFormatting sqref="E38">
    <cfRule type="cellIs" dxfId="520" priority="583" operator="equal">
      <formula>"No"</formula>
    </cfRule>
  </conditionalFormatting>
  <conditionalFormatting sqref="F38">
    <cfRule type="cellIs" dxfId="519" priority="582" operator="equal">
      <formula>"No"</formula>
    </cfRule>
  </conditionalFormatting>
  <conditionalFormatting sqref="G4:H4">
    <cfRule type="cellIs" dxfId="518" priority="560" operator="equal">
      <formula>"No"</formula>
    </cfRule>
  </conditionalFormatting>
  <conditionalFormatting sqref="H40">
    <cfRule type="cellIs" dxfId="517" priority="524" operator="equal">
      <formula>"No"</formula>
    </cfRule>
  </conditionalFormatting>
  <conditionalFormatting sqref="G38">
    <cfRule type="cellIs" dxfId="516" priority="527" operator="equal">
      <formula>"No"</formula>
    </cfRule>
  </conditionalFormatting>
  <conditionalFormatting sqref="H38">
    <cfRule type="cellIs" dxfId="515" priority="526" operator="equal">
      <formula>"No"</formula>
    </cfRule>
  </conditionalFormatting>
  <conditionalFormatting sqref="G40">
    <cfRule type="cellIs" dxfId="514" priority="525" operator="equal">
      <formula>"No"</formula>
    </cfRule>
  </conditionalFormatting>
  <conditionalFormatting sqref="E95">
    <cfRule type="cellIs" dxfId="513" priority="491" operator="equal">
      <formula>"No"</formula>
    </cfRule>
  </conditionalFormatting>
  <conditionalFormatting sqref="F95">
    <cfRule type="cellIs" dxfId="512" priority="490" operator="equal">
      <formula>"No"</formula>
    </cfRule>
  </conditionalFormatting>
  <conditionalFormatting sqref="G95">
    <cfRule type="cellIs" dxfId="511" priority="489" operator="equal">
      <formula>"No"</formula>
    </cfRule>
  </conditionalFormatting>
  <conditionalFormatting sqref="H95">
    <cfRule type="cellIs" dxfId="510" priority="488" operator="equal">
      <formula>"No"</formula>
    </cfRule>
  </conditionalFormatting>
  <conditionalFormatting sqref="N20">
    <cfRule type="cellIs" dxfId="509" priority="464" operator="equal">
      <formula>"Pass"</formula>
    </cfRule>
    <cfRule type="cellIs" dxfId="508" priority="465" operator="equal">
      <formula>"Fail"</formula>
    </cfRule>
  </conditionalFormatting>
  <conditionalFormatting sqref="N20">
    <cfRule type="cellIs" dxfId="507" priority="461" operator="equal">
      <formula>#REF!</formula>
    </cfRule>
    <cfRule type="cellIs" dxfId="506" priority="462" operator="equal">
      <formula>#REF!</formula>
    </cfRule>
    <cfRule type="cellIs" dxfId="505" priority="463" operator="equal">
      <formula>#REF!</formula>
    </cfRule>
  </conditionalFormatting>
  <conditionalFormatting sqref="N18">
    <cfRule type="cellIs" dxfId="504" priority="469" operator="equal">
      <formula>"Pass"</formula>
    </cfRule>
    <cfRule type="cellIs" dxfId="503" priority="470" operator="equal">
      <formula>"Fail"</formula>
    </cfRule>
  </conditionalFormatting>
  <conditionalFormatting sqref="N18">
    <cfRule type="cellIs" dxfId="502" priority="466" operator="equal">
      <formula>#REF!</formula>
    </cfRule>
    <cfRule type="cellIs" dxfId="501" priority="467" operator="equal">
      <formula>#REF!</formula>
    </cfRule>
    <cfRule type="cellIs" dxfId="500" priority="468" operator="equal">
      <formula>#REF!</formula>
    </cfRule>
  </conditionalFormatting>
  <conditionalFormatting sqref="N99 N95">
    <cfRule type="cellIs" dxfId="499" priority="459" operator="equal">
      <formula>"Pass"</formula>
    </cfRule>
    <cfRule type="cellIs" dxfId="498" priority="460" operator="equal">
      <formula>"Fail"</formula>
    </cfRule>
  </conditionalFormatting>
  <conditionalFormatting sqref="N99 N95">
    <cfRule type="cellIs" dxfId="497" priority="456" operator="equal">
      <formula>#REF!</formula>
    </cfRule>
    <cfRule type="cellIs" dxfId="496" priority="457" operator="equal">
      <formula>#REF!</formula>
    </cfRule>
    <cfRule type="cellIs" dxfId="495" priority="458" operator="equal">
      <formula>#REF!</formula>
    </cfRule>
  </conditionalFormatting>
  <conditionalFormatting sqref="N99 N95">
    <cfRule type="cellIs" dxfId="494" priority="453" operator="equal">
      <formula>#REF!</formula>
    </cfRule>
    <cfRule type="cellIs" dxfId="493" priority="454" operator="equal">
      <formula>#REF!</formula>
    </cfRule>
    <cfRule type="cellIs" dxfId="492" priority="455" operator="equal">
      <formula>#REF!</formula>
    </cfRule>
  </conditionalFormatting>
  <conditionalFormatting sqref="E6:H10">
    <cfRule type="cellIs" dxfId="491" priority="449" operator="equal">
      <formula>"No"</formula>
    </cfRule>
  </conditionalFormatting>
  <conditionalFormatting sqref="E12:F12">
    <cfRule type="cellIs" dxfId="490" priority="440" operator="equal">
      <formula>"No"</formula>
    </cfRule>
  </conditionalFormatting>
  <conditionalFormatting sqref="E13:F13">
    <cfRule type="cellIs" dxfId="489" priority="439" operator="equal">
      <formula>"No"</formula>
    </cfRule>
  </conditionalFormatting>
  <conditionalFormatting sqref="F11">
    <cfRule type="cellIs" dxfId="488" priority="432" operator="equal">
      <formula>"No"</formula>
    </cfRule>
  </conditionalFormatting>
  <conditionalFormatting sqref="H11">
    <cfRule type="cellIs" dxfId="487" priority="431" operator="equal">
      <formula>"No"</formula>
    </cfRule>
  </conditionalFormatting>
  <conditionalFormatting sqref="G12:H12">
    <cfRule type="cellIs" dxfId="486" priority="429" operator="equal">
      <formula>"No"</formula>
    </cfRule>
  </conditionalFormatting>
  <conditionalFormatting sqref="G13:H13">
    <cfRule type="cellIs" dxfId="485" priority="428" operator="equal">
      <formula>"No"</formula>
    </cfRule>
  </conditionalFormatting>
  <conditionalFormatting sqref="E25:H25">
    <cfRule type="cellIs" dxfId="484" priority="427" operator="equal">
      <formula>"No"</formula>
    </cfRule>
  </conditionalFormatting>
  <conditionalFormatting sqref="E26:H26">
    <cfRule type="cellIs" dxfId="483" priority="426" operator="equal">
      <formula>"No"</formula>
    </cfRule>
  </conditionalFormatting>
  <conditionalFormatting sqref="F27">
    <cfRule type="cellIs" dxfId="482" priority="420" operator="equal">
      <formula>"No"</formula>
    </cfRule>
  </conditionalFormatting>
  <conditionalFormatting sqref="E27">
    <cfRule type="cellIs" dxfId="481" priority="1036" operator="equal">
      <formula>"No"</formula>
    </cfRule>
  </conditionalFormatting>
  <conditionalFormatting sqref="H27">
    <cfRule type="cellIs" dxfId="480" priority="418" operator="equal">
      <formula>"No"</formula>
    </cfRule>
  </conditionalFormatting>
  <conditionalFormatting sqref="G27">
    <cfRule type="cellIs" dxfId="479" priority="1037" operator="equal">
      <formula>"No"</formula>
    </cfRule>
  </conditionalFormatting>
  <conditionalFormatting sqref="E37:H37">
    <cfRule type="cellIs" dxfId="478" priority="415" operator="equal">
      <formula>"No"</formula>
    </cfRule>
  </conditionalFormatting>
  <conditionalFormatting sqref="E43:H43">
    <cfRule type="cellIs" dxfId="477" priority="413" operator="equal">
      <formula>"No"</formula>
    </cfRule>
  </conditionalFormatting>
  <conditionalFormatting sqref="E41:H42">
    <cfRule type="cellIs" dxfId="476" priority="412" operator="equal">
      <formula>"No"</formula>
    </cfRule>
  </conditionalFormatting>
  <conditionalFormatting sqref="E45:H46">
    <cfRule type="cellIs" dxfId="475" priority="411" operator="equal">
      <formula>"No"</formula>
    </cfRule>
  </conditionalFormatting>
  <conditionalFormatting sqref="E47:H47">
    <cfRule type="cellIs" dxfId="474" priority="410" operator="equal">
      <formula>"No"</formula>
    </cfRule>
  </conditionalFormatting>
  <conditionalFormatting sqref="E44:H44">
    <cfRule type="cellIs" dxfId="473" priority="409" operator="equal">
      <formula>"No"</formula>
    </cfRule>
  </conditionalFormatting>
  <conditionalFormatting sqref="E48:H48">
    <cfRule type="cellIs" dxfId="472" priority="408" operator="equal">
      <formula>"No"</formula>
    </cfRule>
  </conditionalFormatting>
  <conditionalFormatting sqref="E49:F49">
    <cfRule type="cellIs" dxfId="471" priority="407" operator="equal">
      <formula>"No"</formula>
    </cfRule>
  </conditionalFormatting>
  <conditionalFormatting sqref="E50:H50">
    <cfRule type="cellIs" dxfId="470" priority="406" operator="equal">
      <formula>"No"</formula>
    </cfRule>
  </conditionalFormatting>
  <conditionalFormatting sqref="E55:F56 H55:H56 E53:H54">
    <cfRule type="cellIs" dxfId="469" priority="405" operator="equal">
      <formula>"No"</formula>
    </cfRule>
  </conditionalFormatting>
  <conditionalFormatting sqref="E57:H59">
    <cfRule type="cellIs" dxfId="468" priority="404" operator="equal">
      <formula>"No"</formula>
    </cfRule>
  </conditionalFormatting>
  <conditionalFormatting sqref="E63:H63">
    <cfRule type="cellIs" dxfId="467" priority="403" operator="equal">
      <formula>"No"</formula>
    </cfRule>
  </conditionalFormatting>
  <conditionalFormatting sqref="E64:H65">
    <cfRule type="cellIs" dxfId="466" priority="401" operator="equal">
      <formula>"No"</formula>
    </cfRule>
  </conditionalFormatting>
  <conditionalFormatting sqref="E69:F69 E68:H68">
    <cfRule type="cellIs" dxfId="465" priority="400" operator="equal">
      <formula>"No"</formula>
    </cfRule>
  </conditionalFormatting>
  <conditionalFormatting sqref="G69:H69">
    <cfRule type="cellIs" dxfId="464" priority="399" operator="equal">
      <formula>"No"</formula>
    </cfRule>
  </conditionalFormatting>
  <conditionalFormatting sqref="E77:H77 E75:F75">
    <cfRule type="cellIs" dxfId="463" priority="398" operator="equal">
      <formula>"No"</formula>
    </cfRule>
  </conditionalFormatting>
  <conditionalFormatting sqref="G75">
    <cfRule type="cellIs" dxfId="462" priority="397" operator="equal">
      <formula>"No"</formula>
    </cfRule>
  </conditionalFormatting>
  <conditionalFormatting sqref="H75">
    <cfRule type="cellIs" dxfId="461" priority="396" operator="equal">
      <formula>"No"</formula>
    </cfRule>
  </conditionalFormatting>
  <conditionalFormatting sqref="E102:F102">
    <cfRule type="cellIs" dxfId="460" priority="394" operator="equal">
      <formula>"No"</formula>
    </cfRule>
  </conditionalFormatting>
  <conditionalFormatting sqref="G102:H102">
    <cfRule type="cellIs" dxfId="459" priority="393" operator="equal">
      <formula>"No"</formula>
    </cfRule>
  </conditionalFormatting>
  <conditionalFormatting sqref="E105:H105">
    <cfRule type="cellIs" dxfId="458" priority="392" operator="equal">
      <formula>"No"</formula>
    </cfRule>
  </conditionalFormatting>
  <conditionalFormatting sqref="E106:F107 E112:H112">
    <cfRule type="cellIs" dxfId="457" priority="391" operator="equal">
      <formula>"No"</formula>
    </cfRule>
  </conditionalFormatting>
  <conditionalFormatting sqref="G106:H106">
    <cfRule type="cellIs" dxfId="456" priority="390" operator="equal">
      <formula>"No"</formula>
    </cfRule>
  </conditionalFormatting>
  <conditionalFormatting sqref="E113:H113">
    <cfRule type="cellIs" dxfId="455" priority="389" operator="equal">
      <formula>"No"</formula>
    </cfRule>
  </conditionalFormatting>
  <conditionalFormatting sqref="G49:H49">
    <cfRule type="cellIs" dxfId="454" priority="387" operator="equal">
      <formula>"No"</formula>
    </cfRule>
  </conditionalFormatting>
  <conditionalFormatting sqref="N31">
    <cfRule type="cellIs" dxfId="453" priority="376" operator="equal">
      <formula>"Pass"</formula>
    </cfRule>
    <cfRule type="cellIs" dxfId="452" priority="377" operator="equal">
      <formula>"Fail"</formula>
    </cfRule>
  </conditionalFormatting>
  <conditionalFormatting sqref="N31">
    <cfRule type="cellIs" dxfId="451" priority="378" operator="equal">
      <formula>#REF!</formula>
    </cfRule>
    <cfRule type="cellIs" dxfId="450" priority="379" operator="equal">
      <formula>#REF!</formula>
    </cfRule>
    <cfRule type="cellIs" dxfId="449" priority="380" operator="equal">
      <formula>#REF!</formula>
    </cfRule>
  </conditionalFormatting>
  <conditionalFormatting sqref="N28">
    <cfRule type="cellIs" dxfId="448" priority="361" operator="equal">
      <formula>"Pass"</formula>
    </cfRule>
    <cfRule type="cellIs" dxfId="447" priority="362" operator="equal">
      <formula>"Fail"</formula>
    </cfRule>
  </conditionalFormatting>
  <conditionalFormatting sqref="N28">
    <cfRule type="cellIs" dxfId="446" priority="363" operator="equal">
      <formula>#REF!</formula>
    </cfRule>
    <cfRule type="cellIs" dxfId="445" priority="364" operator="equal">
      <formula>#REF!</formula>
    </cfRule>
    <cfRule type="cellIs" dxfId="444" priority="365" operator="equal">
      <formula>#REF!</formula>
    </cfRule>
  </conditionalFormatting>
  <conditionalFormatting sqref="N27">
    <cfRule type="cellIs" dxfId="443" priority="356" operator="equal">
      <formula>"Pass"</formula>
    </cfRule>
    <cfRule type="cellIs" dxfId="442" priority="357" operator="equal">
      <formula>"Fail"</formula>
    </cfRule>
  </conditionalFormatting>
  <conditionalFormatting sqref="N27">
    <cfRule type="cellIs" dxfId="441" priority="358" operator="equal">
      <formula>#REF!</formula>
    </cfRule>
    <cfRule type="cellIs" dxfId="440" priority="359" operator="equal">
      <formula>#REF!</formula>
    </cfRule>
    <cfRule type="cellIs" dxfId="439" priority="360" operator="equal">
      <formula>#REF!</formula>
    </cfRule>
  </conditionalFormatting>
  <conditionalFormatting sqref="N26">
    <cfRule type="cellIs" dxfId="438" priority="341" operator="equal">
      <formula>"Pass"</formula>
    </cfRule>
    <cfRule type="cellIs" dxfId="437" priority="342" operator="equal">
      <formula>"Fail"</formula>
    </cfRule>
  </conditionalFormatting>
  <conditionalFormatting sqref="N26">
    <cfRule type="cellIs" dxfId="436" priority="343" operator="equal">
      <formula>#REF!</formula>
    </cfRule>
    <cfRule type="cellIs" dxfId="435" priority="344" operator="equal">
      <formula>#REF!</formula>
    </cfRule>
    <cfRule type="cellIs" dxfId="434" priority="345" operator="equal">
      <formula>#REF!</formula>
    </cfRule>
  </conditionalFormatting>
  <conditionalFormatting sqref="N25">
    <cfRule type="cellIs" dxfId="433" priority="336" operator="equal">
      <formula>"Pass"</formula>
    </cfRule>
    <cfRule type="cellIs" dxfId="432" priority="337" operator="equal">
      <formula>"Fail"</formula>
    </cfRule>
  </conditionalFormatting>
  <conditionalFormatting sqref="N25">
    <cfRule type="cellIs" dxfId="431" priority="338" operator="equal">
      <formula>#REF!</formula>
    </cfRule>
    <cfRule type="cellIs" dxfId="430" priority="339" operator="equal">
      <formula>#REF!</formula>
    </cfRule>
    <cfRule type="cellIs" dxfId="429" priority="340" operator="equal">
      <formula>#REF!</formula>
    </cfRule>
  </conditionalFormatting>
  <conditionalFormatting sqref="N13">
    <cfRule type="cellIs" dxfId="428" priority="331" operator="equal">
      <formula>"Pass"</formula>
    </cfRule>
    <cfRule type="cellIs" dxfId="427" priority="332" operator="equal">
      <formula>"Fail"</formula>
    </cfRule>
  </conditionalFormatting>
  <conditionalFormatting sqref="N13">
    <cfRule type="cellIs" dxfId="426" priority="333" operator="equal">
      <formula>#REF!</formula>
    </cfRule>
    <cfRule type="cellIs" dxfId="425" priority="334" operator="equal">
      <formula>#REF!</formula>
    </cfRule>
    <cfRule type="cellIs" dxfId="424" priority="335" operator="equal">
      <formula>#REF!</formula>
    </cfRule>
  </conditionalFormatting>
  <conditionalFormatting sqref="N12">
    <cfRule type="cellIs" dxfId="423" priority="326" operator="equal">
      <formula>"Pass"</formula>
    </cfRule>
    <cfRule type="cellIs" dxfId="422" priority="327" operator="equal">
      <formula>"Fail"</formula>
    </cfRule>
  </conditionalFormatting>
  <conditionalFormatting sqref="N12">
    <cfRule type="cellIs" dxfId="421" priority="328" operator="equal">
      <formula>#REF!</formula>
    </cfRule>
    <cfRule type="cellIs" dxfId="420" priority="329" operator="equal">
      <formula>#REF!</formula>
    </cfRule>
    <cfRule type="cellIs" dxfId="419" priority="330" operator="equal">
      <formula>#REF!</formula>
    </cfRule>
  </conditionalFormatting>
  <conditionalFormatting sqref="N11">
    <cfRule type="cellIs" dxfId="418" priority="316" operator="equal">
      <formula>"Pass"</formula>
    </cfRule>
    <cfRule type="cellIs" dxfId="417" priority="317" operator="equal">
      <formula>"Fail"</formula>
    </cfRule>
  </conditionalFormatting>
  <conditionalFormatting sqref="N11">
    <cfRule type="cellIs" dxfId="416" priority="318" operator="equal">
      <formula>#REF!</formula>
    </cfRule>
    <cfRule type="cellIs" dxfId="415" priority="319" operator="equal">
      <formula>#REF!</formula>
    </cfRule>
    <cfRule type="cellIs" dxfId="414" priority="320" operator="equal">
      <formula>#REF!</formula>
    </cfRule>
  </conditionalFormatting>
  <conditionalFormatting sqref="N10">
    <cfRule type="cellIs" dxfId="413" priority="296" operator="equal">
      <formula>"Pass"</formula>
    </cfRule>
    <cfRule type="cellIs" dxfId="412" priority="297" operator="equal">
      <formula>"Fail"</formula>
    </cfRule>
  </conditionalFormatting>
  <conditionalFormatting sqref="N10">
    <cfRule type="cellIs" dxfId="411" priority="298" operator="equal">
      <formula>#REF!</formula>
    </cfRule>
    <cfRule type="cellIs" dxfId="410" priority="299" operator="equal">
      <formula>#REF!</formula>
    </cfRule>
    <cfRule type="cellIs" dxfId="409" priority="300" operator="equal">
      <formula>#REF!</formula>
    </cfRule>
  </conditionalFormatting>
  <conditionalFormatting sqref="N9">
    <cfRule type="cellIs" dxfId="408" priority="291" operator="equal">
      <formula>"Pass"</formula>
    </cfRule>
    <cfRule type="cellIs" dxfId="407" priority="292" operator="equal">
      <formula>"Fail"</formula>
    </cfRule>
  </conditionalFormatting>
  <conditionalFormatting sqref="N9">
    <cfRule type="cellIs" dxfId="406" priority="293" operator="equal">
      <formula>#REF!</formula>
    </cfRule>
    <cfRule type="cellIs" dxfId="405" priority="294" operator="equal">
      <formula>#REF!</formula>
    </cfRule>
    <cfRule type="cellIs" dxfId="404" priority="295" operator="equal">
      <formula>#REF!</formula>
    </cfRule>
  </conditionalFormatting>
  <conditionalFormatting sqref="N8">
    <cfRule type="cellIs" dxfId="403" priority="286" operator="equal">
      <formula>"Pass"</formula>
    </cfRule>
    <cfRule type="cellIs" dxfId="402" priority="287" operator="equal">
      <formula>"Fail"</formula>
    </cfRule>
  </conditionalFormatting>
  <conditionalFormatting sqref="N8">
    <cfRule type="cellIs" dxfId="401" priority="288" operator="equal">
      <formula>#REF!</formula>
    </cfRule>
    <cfRule type="cellIs" dxfId="400" priority="289" operator="equal">
      <formula>#REF!</formula>
    </cfRule>
    <cfRule type="cellIs" dxfId="399" priority="290" operator="equal">
      <formula>#REF!</formula>
    </cfRule>
  </conditionalFormatting>
  <conditionalFormatting sqref="N7">
    <cfRule type="cellIs" dxfId="398" priority="281" operator="equal">
      <formula>"Pass"</formula>
    </cfRule>
    <cfRule type="cellIs" dxfId="397" priority="282" operator="equal">
      <formula>"Fail"</formula>
    </cfRule>
  </conditionalFormatting>
  <conditionalFormatting sqref="N7">
    <cfRule type="cellIs" dxfId="396" priority="283" operator="equal">
      <formula>#REF!</formula>
    </cfRule>
    <cfRule type="cellIs" dxfId="395" priority="284" operator="equal">
      <formula>#REF!</formula>
    </cfRule>
    <cfRule type="cellIs" dxfId="394" priority="285" operator="equal">
      <formula>#REF!</formula>
    </cfRule>
  </conditionalFormatting>
  <conditionalFormatting sqref="N92:N93">
    <cfRule type="cellIs" dxfId="393" priority="274" operator="equal">
      <formula>"Pass"</formula>
    </cfRule>
    <cfRule type="cellIs" dxfId="392" priority="275" operator="equal">
      <formula>"Fail"</formula>
    </cfRule>
  </conditionalFormatting>
  <conditionalFormatting sqref="N92:N93">
    <cfRule type="cellIs" dxfId="391" priority="271" operator="equal">
      <formula>#REF!</formula>
    </cfRule>
    <cfRule type="cellIs" dxfId="390" priority="272" operator="equal">
      <formula>#REF!</formula>
    </cfRule>
    <cfRule type="cellIs" dxfId="389" priority="273" operator="equal">
      <formula>#REF!</formula>
    </cfRule>
  </conditionalFormatting>
  <conditionalFormatting sqref="N92:N93">
    <cfRule type="cellIs" dxfId="388" priority="268" operator="equal">
      <formula>#REF!</formula>
    </cfRule>
    <cfRule type="cellIs" dxfId="387" priority="269" operator="equal">
      <formula>#REF!</formula>
    </cfRule>
    <cfRule type="cellIs" dxfId="386" priority="270" operator="equal">
      <formula>#REF!</formula>
    </cfRule>
  </conditionalFormatting>
  <conditionalFormatting sqref="N97:N98">
    <cfRule type="cellIs" dxfId="385" priority="266" operator="equal">
      <formula>"Pass"</formula>
    </cfRule>
    <cfRule type="cellIs" dxfId="384" priority="267" operator="equal">
      <formula>"Fail"</formula>
    </cfRule>
  </conditionalFormatting>
  <conditionalFormatting sqref="N97:N98">
    <cfRule type="cellIs" dxfId="383" priority="263" operator="equal">
      <formula>#REF!</formula>
    </cfRule>
    <cfRule type="cellIs" dxfId="382" priority="264" operator="equal">
      <formula>#REF!</formula>
    </cfRule>
    <cfRule type="cellIs" dxfId="381" priority="265" operator="equal">
      <formula>#REF!</formula>
    </cfRule>
  </conditionalFormatting>
  <conditionalFormatting sqref="N97:N98">
    <cfRule type="cellIs" dxfId="380" priority="260" operator="equal">
      <formula>#REF!</formula>
    </cfRule>
    <cfRule type="cellIs" dxfId="379" priority="261" operator="equal">
      <formula>#REF!</formula>
    </cfRule>
    <cfRule type="cellIs" dxfId="378" priority="262" operator="equal">
      <formula>#REF!</formula>
    </cfRule>
  </conditionalFormatting>
  <conditionalFormatting sqref="N6">
    <cfRule type="cellIs" dxfId="377" priority="258" operator="equal">
      <formula>"Pass"</formula>
    </cfRule>
    <cfRule type="cellIs" dxfId="376" priority="259" operator="equal">
      <formula>"Fail"</formula>
    </cfRule>
  </conditionalFormatting>
  <conditionalFormatting sqref="N6">
    <cfRule type="cellIs" dxfId="375" priority="255" operator="equal">
      <formula>#REF!</formula>
    </cfRule>
    <cfRule type="cellIs" dxfId="374" priority="256" operator="equal">
      <formula>#REF!</formula>
    </cfRule>
    <cfRule type="cellIs" dxfId="373" priority="257" operator="equal">
      <formula>#REF!</formula>
    </cfRule>
  </conditionalFormatting>
  <conditionalFormatting sqref="N22">
    <cfRule type="cellIs" dxfId="372" priority="250" operator="equal">
      <formula>"Pass"</formula>
    </cfRule>
    <cfRule type="cellIs" dxfId="371" priority="251" operator="equal">
      <formula>"Fail"</formula>
    </cfRule>
  </conditionalFormatting>
  <conditionalFormatting sqref="N22">
    <cfRule type="cellIs" dxfId="370" priority="252" operator="equal">
      <formula>#REF!</formula>
    </cfRule>
    <cfRule type="cellIs" dxfId="369" priority="253" operator="equal">
      <formula>#REF!</formula>
    </cfRule>
    <cfRule type="cellIs" dxfId="368" priority="254" operator="equal">
      <formula>#REF!</formula>
    </cfRule>
  </conditionalFormatting>
  <conditionalFormatting sqref="N110">
    <cfRule type="cellIs" dxfId="367" priority="240" operator="equal">
      <formula>"Pass"</formula>
    </cfRule>
    <cfRule type="cellIs" dxfId="366" priority="241" operator="equal">
      <formula>"Fail"</formula>
    </cfRule>
  </conditionalFormatting>
  <conditionalFormatting sqref="N110">
    <cfRule type="cellIs" dxfId="365" priority="237" operator="equal">
      <formula>#REF!</formula>
    </cfRule>
    <cfRule type="cellIs" dxfId="364" priority="238" operator="equal">
      <formula>#REF!</formula>
    </cfRule>
    <cfRule type="cellIs" dxfId="363" priority="239" operator="equal">
      <formula>#REF!</formula>
    </cfRule>
  </conditionalFormatting>
  <conditionalFormatting sqref="N110">
    <cfRule type="cellIs" dxfId="362" priority="234" operator="equal">
      <formula>#REF!</formula>
    </cfRule>
    <cfRule type="cellIs" dxfId="361" priority="235" operator="equal">
      <formula>#REF!</formula>
    </cfRule>
    <cfRule type="cellIs" dxfId="360" priority="236" operator="equal">
      <formula>#REF!</formula>
    </cfRule>
  </conditionalFormatting>
  <conditionalFormatting sqref="N109">
    <cfRule type="cellIs" dxfId="359" priority="224" operator="equal">
      <formula>"Pass"</formula>
    </cfRule>
    <cfRule type="cellIs" dxfId="358" priority="225" operator="equal">
      <formula>"Fail"</formula>
    </cfRule>
  </conditionalFormatting>
  <conditionalFormatting sqref="N109">
    <cfRule type="cellIs" dxfId="357" priority="221" operator="equal">
      <formula>#REF!</formula>
    </cfRule>
    <cfRule type="cellIs" dxfId="356" priority="222" operator="equal">
      <formula>#REF!</formula>
    </cfRule>
    <cfRule type="cellIs" dxfId="355" priority="223" operator="equal">
      <formula>#REF!</formula>
    </cfRule>
  </conditionalFormatting>
  <conditionalFormatting sqref="N109">
    <cfRule type="cellIs" dxfId="354" priority="218" operator="equal">
      <formula>#REF!</formula>
    </cfRule>
    <cfRule type="cellIs" dxfId="353" priority="219" operator="equal">
      <formula>#REF!</formula>
    </cfRule>
    <cfRule type="cellIs" dxfId="352" priority="220" operator="equal">
      <formula>#REF!</formula>
    </cfRule>
  </conditionalFormatting>
  <conditionalFormatting sqref="N107">
    <cfRule type="cellIs" dxfId="351" priority="216" operator="equal">
      <formula>"Pass"</formula>
    </cfRule>
    <cfRule type="cellIs" dxfId="350" priority="217" operator="equal">
      <formula>"Fail"</formula>
    </cfRule>
  </conditionalFormatting>
  <conditionalFormatting sqref="N107">
    <cfRule type="cellIs" dxfId="349" priority="213" operator="equal">
      <formula>#REF!</formula>
    </cfRule>
    <cfRule type="cellIs" dxfId="348" priority="214" operator="equal">
      <formula>#REF!</formula>
    </cfRule>
    <cfRule type="cellIs" dxfId="347" priority="215" operator="equal">
      <formula>#REF!</formula>
    </cfRule>
  </conditionalFormatting>
  <conditionalFormatting sqref="N107">
    <cfRule type="cellIs" dxfId="346" priority="210" operator="equal">
      <formula>#REF!</formula>
    </cfRule>
    <cfRule type="cellIs" dxfId="345" priority="211" operator="equal">
      <formula>#REF!</formula>
    </cfRule>
    <cfRule type="cellIs" dxfId="344" priority="212" operator="equal">
      <formula>#REF!</formula>
    </cfRule>
  </conditionalFormatting>
  <conditionalFormatting sqref="G70:H70">
    <cfRule type="cellIs" dxfId="343" priority="208" operator="equal">
      <formula>"No"</formula>
    </cfRule>
  </conditionalFormatting>
  <conditionalFormatting sqref="G107:H107">
    <cfRule type="cellIs" dxfId="342" priority="207" operator="equal">
      <formula>"No"</formula>
    </cfRule>
  </conditionalFormatting>
  <conditionalFormatting sqref="G108:H108">
    <cfRule type="cellIs" dxfId="341" priority="206" operator="equal">
      <formula>"No"</formula>
    </cfRule>
  </conditionalFormatting>
  <conditionalFormatting sqref="G109:H109">
    <cfRule type="cellIs" dxfId="340" priority="205" operator="equal">
      <formula>"No"</formula>
    </cfRule>
  </conditionalFormatting>
  <conditionalFormatting sqref="G110:H110">
    <cfRule type="cellIs" dxfId="339" priority="204" operator="equal">
      <formula>"No"</formula>
    </cfRule>
  </conditionalFormatting>
  <conditionalFormatting sqref="G111:H111">
    <cfRule type="cellIs" dxfId="338" priority="203" operator="equal">
      <formula>"No"</formula>
    </cfRule>
  </conditionalFormatting>
  <conditionalFormatting sqref="G71:H72">
    <cfRule type="cellIs" dxfId="337" priority="202" operator="equal">
      <formula>"No"</formula>
    </cfRule>
  </conditionalFormatting>
  <conditionalFormatting sqref="N78">
    <cfRule type="cellIs" dxfId="336" priority="200" operator="equal">
      <formula>"Pass"</formula>
    </cfRule>
    <cfRule type="cellIs" dxfId="335" priority="201" operator="equal">
      <formula>"Fail"</formula>
    </cfRule>
  </conditionalFormatting>
  <conditionalFormatting sqref="N78">
    <cfRule type="cellIs" dxfId="334" priority="197" operator="equal">
      <formula>#REF!</formula>
    </cfRule>
    <cfRule type="cellIs" dxfId="333" priority="198" operator="equal">
      <formula>#REF!</formula>
    </cfRule>
    <cfRule type="cellIs" dxfId="332" priority="199" operator="equal">
      <formula>#REF!</formula>
    </cfRule>
  </conditionalFormatting>
  <conditionalFormatting sqref="N78">
    <cfRule type="cellIs" dxfId="331" priority="194" operator="equal">
      <formula>#REF!</formula>
    </cfRule>
    <cfRule type="cellIs" dxfId="330" priority="195" operator="equal">
      <formula>#REF!</formula>
    </cfRule>
    <cfRule type="cellIs" dxfId="329" priority="196" operator="equal">
      <formula>#REF!</formula>
    </cfRule>
  </conditionalFormatting>
  <conditionalFormatting sqref="N78">
    <cfRule type="cellIs" dxfId="328" priority="191" operator="equal">
      <formula>#REF!</formula>
    </cfRule>
    <cfRule type="cellIs" dxfId="327" priority="192" operator="equal">
      <formula>#REF!</formula>
    </cfRule>
    <cfRule type="cellIs" dxfId="326" priority="193" operator="equal">
      <formula>#REF!</formula>
    </cfRule>
  </conditionalFormatting>
  <conditionalFormatting sqref="E78:H78">
    <cfRule type="cellIs" dxfId="325" priority="190" operator="equal">
      <formula>"No"</formula>
    </cfRule>
  </conditionalFormatting>
  <conditionalFormatting sqref="N79">
    <cfRule type="cellIs" dxfId="324" priority="188" operator="equal">
      <formula>"Pass"</formula>
    </cfRule>
    <cfRule type="cellIs" dxfId="323" priority="189" operator="equal">
      <formula>"Fail"</formula>
    </cfRule>
  </conditionalFormatting>
  <conditionalFormatting sqref="N79">
    <cfRule type="cellIs" dxfId="322" priority="185" operator="equal">
      <formula>#REF!</formula>
    </cfRule>
    <cfRule type="cellIs" dxfId="321" priority="186" operator="equal">
      <formula>#REF!</formula>
    </cfRule>
    <cfRule type="cellIs" dxfId="320" priority="187" operator="equal">
      <formula>#REF!</formula>
    </cfRule>
  </conditionalFormatting>
  <conditionalFormatting sqref="N79">
    <cfRule type="cellIs" dxfId="319" priority="182" operator="equal">
      <formula>#REF!</formula>
    </cfRule>
    <cfRule type="cellIs" dxfId="318" priority="183" operator="equal">
      <formula>#REF!</formula>
    </cfRule>
    <cfRule type="cellIs" dxfId="317" priority="184" operator="equal">
      <formula>#REF!</formula>
    </cfRule>
  </conditionalFormatting>
  <conditionalFormatting sqref="N79">
    <cfRule type="cellIs" dxfId="316" priority="179" operator="equal">
      <formula>#REF!</formula>
    </cfRule>
    <cfRule type="cellIs" dxfId="315" priority="180" operator="equal">
      <formula>#REF!</formula>
    </cfRule>
    <cfRule type="cellIs" dxfId="314" priority="181" operator="equal">
      <formula>#REF!</formula>
    </cfRule>
  </conditionalFormatting>
  <conditionalFormatting sqref="E79:H79">
    <cfRule type="cellIs" dxfId="313" priority="178" operator="equal">
      <formula>"No"</formula>
    </cfRule>
  </conditionalFormatting>
  <conditionalFormatting sqref="N80">
    <cfRule type="cellIs" dxfId="312" priority="176" operator="equal">
      <formula>"Pass"</formula>
    </cfRule>
    <cfRule type="cellIs" dxfId="311" priority="177" operator="equal">
      <formula>"Fail"</formula>
    </cfRule>
  </conditionalFormatting>
  <conditionalFormatting sqref="N80">
    <cfRule type="cellIs" dxfId="310" priority="173" operator="equal">
      <formula>#REF!</formula>
    </cfRule>
    <cfRule type="cellIs" dxfId="309" priority="174" operator="equal">
      <formula>#REF!</formula>
    </cfRule>
    <cfRule type="cellIs" dxfId="308" priority="175" operator="equal">
      <formula>#REF!</formula>
    </cfRule>
  </conditionalFormatting>
  <conditionalFormatting sqref="N80">
    <cfRule type="cellIs" dxfId="307" priority="170" operator="equal">
      <formula>#REF!</formula>
    </cfRule>
    <cfRule type="cellIs" dxfId="306" priority="171" operator="equal">
      <formula>#REF!</formula>
    </cfRule>
    <cfRule type="cellIs" dxfId="305" priority="172" operator="equal">
      <formula>#REF!</formula>
    </cfRule>
  </conditionalFormatting>
  <conditionalFormatting sqref="N80">
    <cfRule type="cellIs" dxfId="304" priority="167" operator="equal">
      <formula>#REF!</formula>
    </cfRule>
    <cfRule type="cellIs" dxfId="303" priority="168" operator="equal">
      <formula>#REF!</formula>
    </cfRule>
    <cfRule type="cellIs" dxfId="302" priority="169" operator="equal">
      <formula>#REF!</formula>
    </cfRule>
  </conditionalFormatting>
  <conditionalFormatting sqref="E80:H80">
    <cfRule type="cellIs" dxfId="301" priority="166" operator="equal">
      <formula>"No"</formula>
    </cfRule>
  </conditionalFormatting>
  <conditionalFormatting sqref="N81">
    <cfRule type="cellIs" dxfId="300" priority="164" operator="equal">
      <formula>"Pass"</formula>
    </cfRule>
    <cfRule type="cellIs" dxfId="299" priority="165" operator="equal">
      <formula>"Fail"</formula>
    </cfRule>
  </conditionalFormatting>
  <conditionalFormatting sqref="N81">
    <cfRule type="cellIs" dxfId="298" priority="161" operator="equal">
      <formula>#REF!</formula>
    </cfRule>
    <cfRule type="cellIs" dxfId="297" priority="162" operator="equal">
      <formula>#REF!</formula>
    </cfRule>
    <cfRule type="cellIs" dxfId="296" priority="163" operator="equal">
      <formula>#REF!</formula>
    </cfRule>
  </conditionalFormatting>
  <conditionalFormatting sqref="N81">
    <cfRule type="cellIs" dxfId="295" priority="158" operator="equal">
      <formula>#REF!</formula>
    </cfRule>
    <cfRule type="cellIs" dxfId="294" priority="159" operator="equal">
      <formula>#REF!</formula>
    </cfRule>
    <cfRule type="cellIs" dxfId="293" priority="160" operator="equal">
      <formula>#REF!</formula>
    </cfRule>
  </conditionalFormatting>
  <conditionalFormatting sqref="N81">
    <cfRule type="cellIs" dxfId="292" priority="155" operator="equal">
      <formula>#REF!</formula>
    </cfRule>
    <cfRule type="cellIs" dxfId="291" priority="156" operator="equal">
      <formula>#REF!</formula>
    </cfRule>
    <cfRule type="cellIs" dxfId="290" priority="157" operator="equal">
      <formula>#REF!</formula>
    </cfRule>
  </conditionalFormatting>
  <conditionalFormatting sqref="E81:H81">
    <cfRule type="cellIs" dxfId="289" priority="154" operator="equal">
      <formula>"No"</formula>
    </cfRule>
  </conditionalFormatting>
  <conditionalFormatting sqref="N82">
    <cfRule type="cellIs" dxfId="288" priority="152" operator="equal">
      <formula>"Pass"</formula>
    </cfRule>
    <cfRule type="cellIs" dxfId="287" priority="153" operator="equal">
      <formula>"Fail"</formula>
    </cfRule>
  </conditionalFormatting>
  <conditionalFormatting sqref="N82">
    <cfRule type="cellIs" dxfId="286" priority="149" operator="equal">
      <formula>#REF!</formula>
    </cfRule>
    <cfRule type="cellIs" dxfId="285" priority="150" operator="equal">
      <formula>#REF!</formula>
    </cfRule>
    <cfRule type="cellIs" dxfId="284" priority="151" operator="equal">
      <formula>#REF!</formula>
    </cfRule>
  </conditionalFormatting>
  <conditionalFormatting sqref="N82">
    <cfRule type="cellIs" dxfId="283" priority="146" operator="equal">
      <formula>#REF!</formula>
    </cfRule>
    <cfRule type="cellIs" dxfId="282" priority="147" operator="equal">
      <formula>#REF!</formula>
    </cfRule>
    <cfRule type="cellIs" dxfId="281" priority="148" operator="equal">
      <formula>#REF!</formula>
    </cfRule>
  </conditionalFormatting>
  <conditionalFormatting sqref="N82">
    <cfRule type="cellIs" dxfId="280" priority="143" operator="equal">
      <formula>#REF!</formula>
    </cfRule>
    <cfRule type="cellIs" dxfId="279" priority="144" operator="equal">
      <formula>#REF!</formula>
    </cfRule>
    <cfRule type="cellIs" dxfId="278" priority="145" operator="equal">
      <formula>#REF!</formula>
    </cfRule>
  </conditionalFormatting>
  <conditionalFormatting sqref="E82:H82">
    <cfRule type="cellIs" dxfId="277" priority="142" operator="equal">
      <formula>"No"</formula>
    </cfRule>
  </conditionalFormatting>
  <conditionalFormatting sqref="N83">
    <cfRule type="cellIs" dxfId="276" priority="140" operator="equal">
      <formula>"Pass"</formula>
    </cfRule>
    <cfRule type="cellIs" dxfId="275" priority="141" operator="equal">
      <formula>"Fail"</formula>
    </cfRule>
  </conditionalFormatting>
  <conditionalFormatting sqref="N83">
    <cfRule type="cellIs" dxfId="274" priority="137" operator="equal">
      <formula>#REF!</formula>
    </cfRule>
    <cfRule type="cellIs" dxfId="273" priority="138" operator="equal">
      <formula>#REF!</formula>
    </cfRule>
    <cfRule type="cellIs" dxfId="272" priority="139" operator="equal">
      <formula>#REF!</formula>
    </cfRule>
  </conditionalFormatting>
  <conditionalFormatting sqref="N83">
    <cfRule type="cellIs" dxfId="271" priority="134" operator="equal">
      <formula>#REF!</formula>
    </cfRule>
    <cfRule type="cellIs" dxfId="270" priority="135" operator="equal">
      <formula>#REF!</formula>
    </cfRule>
    <cfRule type="cellIs" dxfId="269" priority="136" operator="equal">
      <formula>#REF!</formula>
    </cfRule>
  </conditionalFormatting>
  <conditionalFormatting sqref="N83">
    <cfRule type="cellIs" dxfId="268" priority="131" operator="equal">
      <formula>#REF!</formula>
    </cfRule>
    <cfRule type="cellIs" dxfId="267" priority="132" operator="equal">
      <formula>#REF!</formula>
    </cfRule>
    <cfRule type="cellIs" dxfId="266" priority="133" operator="equal">
      <formula>#REF!</formula>
    </cfRule>
  </conditionalFormatting>
  <conditionalFormatting sqref="E83:H83">
    <cfRule type="cellIs" dxfId="265" priority="130" operator="equal">
      <formula>"No"</formula>
    </cfRule>
  </conditionalFormatting>
  <conditionalFormatting sqref="N84">
    <cfRule type="cellIs" dxfId="264" priority="128" operator="equal">
      <formula>"Pass"</formula>
    </cfRule>
    <cfRule type="cellIs" dxfId="263" priority="129" operator="equal">
      <formula>"Fail"</formula>
    </cfRule>
  </conditionalFormatting>
  <conditionalFormatting sqref="N84">
    <cfRule type="cellIs" dxfId="262" priority="125" operator="equal">
      <formula>#REF!</formula>
    </cfRule>
    <cfRule type="cellIs" dxfId="261" priority="126" operator="equal">
      <formula>#REF!</formula>
    </cfRule>
    <cfRule type="cellIs" dxfId="260" priority="127" operator="equal">
      <formula>#REF!</formula>
    </cfRule>
  </conditionalFormatting>
  <conditionalFormatting sqref="N84">
    <cfRule type="cellIs" dxfId="259" priority="122" operator="equal">
      <formula>#REF!</formula>
    </cfRule>
    <cfRule type="cellIs" dxfId="258" priority="123" operator="equal">
      <formula>#REF!</formula>
    </cfRule>
    <cfRule type="cellIs" dxfId="257" priority="124" operator="equal">
      <formula>#REF!</formula>
    </cfRule>
  </conditionalFormatting>
  <conditionalFormatting sqref="N84">
    <cfRule type="cellIs" dxfId="256" priority="119" operator="equal">
      <formula>#REF!</formula>
    </cfRule>
    <cfRule type="cellIs" dxfId="255" priority="120" operator="equal">
      <formula>#REF!</formula>
    </cfRule>
    <cfRule type="cellIs" dxfId="254" priority="121" operator="equal">
      <formula>#REF!</formula>
    </cfRule>
  </conditionalFormatting>
  <conditionalFormatting sqref="E84:H84">
    <cfRule type="cellIs" dxfId="253" priority="118" operator="equal">
      <formula>"No"</formula>
    </cfRule>
  </conditionalFormatting>
  <conditionalFormatting sqref="N85">
    <cfRule type="cellIs" dxfId="252" priority="116" operator="equal">
      <formula>"Pass"</formula>
    </cfRule>
    <cfRule type="cellIs" dxfId="251" priority="117" operator="equal">
      <formula>"Fail"</formula>
    </cfRule>
  </conditionalFormatting>
  <conditionalFormatting sqref="N85">
    <cfRule type="cellIs" dxfId="250" priority="113" operator="equal">
      <formula>#REF!</formula>
    </cfRule>
    <cfRule type="cellIs" dxfId="249" priority="114" operator="equal">
      <formula>#REF!</formula>
    </cfRule>
    <cfRule type="cellIs" dxfId="248" priority="115" operator="equal">
      <formula>#REF!</formula>
    </cfRule>
  </conditionalFormatting>
  <conditionalFormatting sqref="N85">
    <cfRule type="cellIs" dxfId="247" priority="110" operator="equal">
      <formula>#REF!</formula>
    </cfRule>
    <cfRule type="cellIs" dxfId="246" priority="111" operator="equal">
      <formula>#REF!</formula>
    </cfRule>
    <cfRule type="cellIs" dxfId="245" priority="112" operator="equal">
      <formula>#REF!</formula>
    </cfRule>
  </conditionalFormatting>
  <conditionalFormatting sqref="N85">
    <cfRule type="cellIs" dxfId="244" priority="107" operator="equal">
      <formula>#REF!</formula>
    </cfRule>
    <cfRule type="cellIs" dxfId="243" priority="108" operator="equal">
      <formula>#REF!</formula>
    </cfRule>
    <cfRule type="cellIs" dxfId="242" priority="109" operator="equal">
      <formula>#REF!</formula>
    </cfRule>
  </conditionalFormatting>
  <conditionalFormatting sqref="E85:H85">
    <cfRule type="cellIs" dxfId="241" priority="106" operator="equal">
      <formula>"No"</formula>
    </cfRule>
  </conditionalFormatting>
  <conditionalFormatting sqref="N86">
    <cfRule type="cellIs" dxfId="240" priority="104" operator="equal">
      <formula>"Pass"</formula>
    </cfRule>
    <cfRule type="cellIs" dxfId="239" priority="105" operator="equal">
      <formula>"Fail"</formula>
    </cfRule>
  </conditionalFormatting>
  <conditionalFormatting sqref="N86">
    <cfRule type="cellIs" dxfId="238" priority="101" operator="equal">
      <formula>#REF!</formula>
    </cfRule>
    <cfRule type="cellIs" dxfId="237" priority="102" operator="equal">
      <formula>#REF!</formula>
    </cfRule>
    <cfRule type="cellIs" dxfId="236" priority="103" operator="equal">
      <formula>#REF!</formula>
    </cfRule>
  </conditionalFormatting>
  <conditionalFormatting sqref="N86">
    <cfRule type="cellIs" dxfId="235" priority="98" operator="equal">
      <formula>#REF!</formula>
    </cfRule>
    <cfRule type="cellIs" dxfId="234" priority="99" operator="equal">
      <formula>#REF!</formula>
    </cfRule>
    <cfRule type="cellIs" dxfId="233" priority="100" operator="equal">
      <formula>#REF!</formula>
    </cfRule>
  </conditionalFormatting>
  <conditionalFormatting sqref="N86">
    <cfRule type="cellIs" dxfId="232" priority="95" operator="equal">
      <formula>#REF!</formula>
    </cfRule>
    <cfRule type="cellIs" dxfId="231" priority="96" operator="equal">
      <formula>#REF!</formula>
    </cfRule>
    <cfRule type="cellIs" dxfId="230" priority="97" operator="equal">
      <formula>#REF!</formula>
    </cfRule>
  </conditionalFormatting>
  <conditionalFormatting sqref="E86:H86">
    <cfRule type="cellIs" dxfId="229" priority="94" operator="equal">
      <formula>"No"</formula>
    </cfRule>
  </conditionalFormatting>
  <conditionalFormatting sqref="N87">
    <cfRule type="cellIs" dxfId="228" priority="92" operator="equal">
      <formula>"Pass"</formula>
    </cfRule>
    <cfRule type="cellIs" dxfId="227" priority="93" operator="equal">
      <formula>"Fail"</formula>
    </cfRule>
  </conditionalFormatting>
  <conditionalFormatting sqref="N87">
    <cfRule type="cellIs" dxfId="226" priority="89" operator="equal">
      <formula>#REF!</formula>
    </cfRule>
    <cfRule type="cellIs" dxfId="225" priority="90" operator="equal">
      <formula>#REF!</formula>
    </cfRule>
    <cfRule type="cellIs" dxfId="224" priority="91" operator="equal">
      <formula>#REF!</formula>
    </cfRule>
  </conditionalFormatting>
  <conditionalFormatting sqref="N87">
    <cfRule type="cellIs" dxfId="223" priority="86" operator="equal">
      <formula>#REF!</formula>
    </cfRule>
    <cfRule type="cellIs" dxfId="222" priority="87" operator="equal">
      <formula>#REF!</formula>
    </cfRule>
    <cfRule type="cellIs" dxfId="221" priority="88" operator="equal">
      <formula>#REF!</formula>
    </cfRule>
  </conditionalFormatting>
  <conditionalFormatting sqref="N87">
    <cfRule type="cellIs" dxfId="220" priority="83" operator="equal">
      <formula>#REF!</formula>
    </cfRule>
    <cfRule type="cellIs" dxfId="219" priority="84" operator="equal">
      <formula>#REF!</formula>
    </cfRule>
    <cfRule type="cellIs" dxfId="218" priority="85" operator="equal">
      <formula>#REF!</formula>
    </cfRule>
  </conditionalFormatting>
  <conditionalFormatting sqref="E87:H87">
    <cfRule type="cellIs" dxfId="217" priority="82" operator="equal">
      <formula>"No"</formula>
    </cfRule>
  </conditionalFormatting>
  <conditionalFormatting sqref="N88">
    <cfRule type="cellIs" dxfId="216" priority="80" operator="equal">
      <formula>"Pass"</formula>
    </cfRule>
    <cfRule type="cellIs" dxfId="215" priority="81" operator="equal">
      <formula>"Fail"</formula>
    </cfRule>
  </conditionalFormatting>
  <conditionalFormatting sqref="N88">
    <cfRule type="cellIs" dxfId="214" priority="77" operator="equal">
      <formula>#REF!</formula>
    </cfRule>
    <cfRule type="cellIs" dxfId="213" priority="78" operator="equal">
      <formula>#REF!</formula>
    </cfRule>
    <cfRule type="cellIs" dxfId="212" priority="79" operator="equal">
      <formula>#REF!</formula>
    </cfRule>
  </conditionalFormatting>
  <conditionalFormatting sqref="N88">
    <cfRule type="cellIs" dxfId="211" priority="74" operator="equal">
      <formula>#REF!</formula>
    </cfRule>
    <cfRule type="cellIs" dxfId="210" priority="75" operator="equal">
      <formula>#REF!</formula>
    </cfRule>
    <cfRule type="cellIs" dxfId="209" priority="76" operator="equal">
      <formula>#REF!</formula>
    </cfRule>
  </conditionalFormatting>
  <conditionalFormatting sqref="N88">
    <cfRule type="cellIs" dxfId="208" priority="71" operator="equal">
      <formula>#REF!</formula>
    </cfRule>
    <cfRule type="cellIs" dxfId="207" priority="72" operator="equal">
      <formula>#REF!</formula>
    </cfRule>
    <cfRule type="cellIs" dxfId="206" priority="73" operator="equal">
      <formula>#REF!</formula>
    </cfRule>
  </conditionalFormatting>
  <conditionalFormatting sqref="E88:H88">
    <cfRule type="cellIs" dxfId="205" priority="70" operator="equal">
      <formula>"No"</formula>
    </cfRule>
  </conditionalFormatting>
  <conditionalFormatting sqref="N89">
    <cfRule type="cellIs" dxfId="204" priority="68" operator="equal">
      <formula>"Pass"</formula>
    </cfRule>
    <cfRule type="cellIs" dxfId="203" priority="69" operator="equal">
      <formula>"Fail"</formula>
    </cfRule>
  </conditionalFormatting>
  <conditionalFormatting sqref="N89">
    <cfRule type="cellIs" dxfId="202" priority="65" operator="equal">
      <formula>#REF!</formula>
    </cfRule>
    <cfRule type="cellIs" dxfId="201" priority="66" operator="equal">
      <formula>#REF!</formula>
    </cfRule>
    <cfRule type="cellIs" dxfId="200" priority="67" operator="equal">
      <formula>#REF!</formula>
    </cfRule>
  </conditionalFormatting>
  <conditionalFormatting sqref="N89">
    <cfRule type="cellIs" dxfId="199" priority="62" operator="equal">
      <formula>#REF!</formula>
    </cfRule>
    <cfRule type="cellIs" dxfId="198" priority="63" operator="equal">
      <formula>#REF!</formula>
    </cfRule>
    <cfRule type="cellIs" dxfId="197" priority="64" operator="equal">
      <formula>#REF!</formula>
    </cfRule>
  </conditionalFormatting>
  <conditionalFormatting sqref="N89">
    <cfRule type="cellIs" dxfId="196" priority="59" operator="equal">
      <formula>#REF!</formula>
    </cfRule>
    <cfRule type="cellIs" dxfId="195" priority="60" operator="equal">
      <formula>#REF!</formula>
    </cfRule>
    <cfRule type="cellIs" dxfId="194" priority="61" operator="equal">
      <formula>#REF!</formula>
    </cfRule>
  </conditionalFormatting>
  <conditionalFormatting sqref="E89:H89">
    <cfRule type="cellIs" dxfId="193" priority="58" operator="equal">
      <formula>"No"</formula>
    </cfRule>
  </conditionalFormatting>
  <conditionalFormatting sqref="H62">
    <cfRule type="cellIs" dxfId="192" priority="21" operator="equal">
      <formula>"No"</formula>
    </cfRule>
  </conditionalFormatting>
  <conditionalFormatting sqref="G56">
    <cfRule type="cellIs" dxfId="191" priority="11" operator="equal">
      <formula>"No"</formula>
    </cfRule>
  </conditionalFormatting>
  <conditionalFormatting sqref="G55">
    <cfRule type="cellIs" dxfId="190" priority="9" operator="equal">
      <formula>"No"</formula>
    </cfRule>
  </conditionalFormatting>
  <conditionalFormatting sqref="E29">
    <cfRule type="cellIs" dxfId="189" priority="8" operator="equal">
      <formula>"No"</formula>
    </cfRule>
  </conditionalFormatting>
  <conditionalFormatting sqref="F29">
    <cfRule type="cellIs" dxfId="188" priority="6" operator="equal">
      <formula>"No"</formula>
    </cfRule>
  </conditionalFormatting>
  <conditionalFormatting sqref="G29">
    <cfRule type="cellIs" dxfId="187" priority="5" operator="equal">
      <formula>"No"</formula>
    </cfRule>
  </conditionalFormatting>
  <conditionalFormatting sqref="H29">
    <cfRule type="cellIs" dxfId="186" priority="4" operator="equal">
      <formula>"No"</formula>
    </cfRule>
  </conditionalFormatting>
  <dataValidations count="2">
    <dataValidation type="list" allowBlank="1" showInputMessage="1" showErrorMessage="1" sqref="N68:N72 N53:N59 N75:N90 N92:N95 N61:N65 N97:N116 N6:N13 N25:N29 N16:N22 N31:N50" xr:uid="{3225477D-20CB-4381-84BF-0D5B5F103BD9}">
      <formula1>$N$120:$N$123</formula1>
    </dataValidation>
    <dataValidation type="list" allowBlank="1" showInputMessage="1" showErrorMessage="1" sqref="N60" xr:uid="{0C6CD6DB-48B8-4295-A871-4E67681CEDD4}">
      <formula1>$N$118:$N$120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9CFD-7810-4AE4-A5C7-E7F3914A74D6}">
  <sheetPr>
    <pageSetUpPr fitToPage="1"/>
  </sheetPr>
  <dimension ref="A1:BB863"/>
  <sheetViews>
    <sheetView zoomScale="80" zoomScaleNormal="80" workbookViewId="0">
      <pane ySplit="4" topLeftCell="A5" activePane="bottomLeft" state="frozen"/>
      <selection pane="bottomLeft" activeCell="H12" sqref="H12:I12"/>
    </sheetView>
  </sheetViews>
  <sheetFormatPr defaultColWidth="9.109375" defaultRowHeight="14.4" outlineLevelRow="1" x14ac:dyDescent="0.3"/>
  <cols>
    <col min="1" max="1" width="19.109375" style="19" customWidth="1"/>
    <col min="2" max="2" width="13.88671875" style="305" customWidth="1"/>
    <col min="3" max="3" width="93.33203125" style="306" customWidth="1"/>
    <col min="4" max="6" width="14.5546875" style="280" customWidth="1"/>
    <col min="7" max="7" width="50.88671875" style="19" customWidth="1"/>
    <col min="8" max="8" width="21.109375" style="280" customWidth="1"/>
    <col min="9" max="9" width="24.88671875" style="280" customWidth="1"/>
    <col min="10" max="10" width="50.5546875" style="280" customWidth="1"/>
    <col min="11" max="11" width="61" style="280" customWidth="1"/>
    <col min="12" max="12" width="21.33203125" style="280" customWidth="1"/>
    <col min="13" max="13" width="55.88671875" style="280" customWidth="1"/>
    <col min="14" max="14" width="62.6640625" style="280" customWidth="1"/>
    <col min="15" max="15" width="5" style="303" hidden="1" customWidth="1"/>
    <col min="16" max="16" width="16.109375" style="280" hidden="1" customWidth="1"/>
    <col min="17" max="17" width="5" style="303" hidden="1" customWidth="1"/>
    <col min="18" max="18" width="16.5546875" style="280" hidden="1" customWidth="1"/>
    <col min="19" max="26" width="9.109375" style="5"/>
    <col min="27" max="27" width="14.6640625" style="568" customWidth="1"/>
    <col min="28" max="54" width="9.109375" style="5"/>
    <col min="55" max="16384" width="9.109375" style="280"/>
  </cols>
  <sheetData>
    <row r="1" spans="1:54" x14ac:dyDescent="0.3">
      <c r="A1" s="274"/>
      <c r="B1" s="275"/>
      <c r="C1" s="276" t="s">
        <v>30</v>
      </c>
      <c r="D1"/>
      <c r="E1"/>
      <c r="F1"/>
      <c r="G1"/>
      <c r="H1" s="1"/>
      <c r="I1" s="1"/>
      <c r="J1" s="1"/>
      <c r="K1" s="1"/>
      <c r="L1" s="277"/>
      <c r="M1" s="278"/>
      <c r="N1" s="278"/>
      <c r="O1" s="279"/>
      <c r="P1" s="100"/>
      <c r="Q1" s="279"/>
      <c r="R1" s="100"/>
      <c r="S1" s="100"/>
      <c r="T1" s="100"/>
      <c r="U1" s="100"/>
      <c r="V1" s="100"/>
      <c r="W1" s="100"/>
      <c r="X1" s="100"/>
      <c r="Y1" s="100"/>
      <c r="Z1" s="100"/>
      <c r="AA1" s="569"/>
      <c r="AB1" s="100"/>
    </row>
    <row r="2" spans="1:54" ht="13.35" hidden="1" customHeight="1" outlineLevel="1" x14ac:dyDescent="0.3">
      <c r="A2" s="1"/>
      <c r="B2" s="281"/>
      <c r="C2" s="281"/>
      <c r="D2" s="1"/>
      <c r="E2" s="1"/>
      <c r="F2" s="1"/>
      <c r="G2" s="1"/>
      <c r="H2" s="1"/>
      <c r="I2" s="1"/>
      <c r="J2" s="1"/>
      <c r="K2" s="1"/>
      <c r="L2" s="1"/>
      <c r="M2" s="1"/>
      <c r="N2" s="1"/>
      <c r="O2" s="279"/>
      <c r="P2" s="100"/>
      <c r="Q2" s="279"/>
      <c r="R2" s="100"/>
      <c r="S2" s="100"/>
      <c r="T2" s="100"/>
      <c r="U2" s="100"/>
      <c r="V2" s="100"/>
      <c r="W2" s="100"/>
      <c r="X2" s="100"/>
      <c r="Y2" s="100"/>
      <c r="Z2" s="100"/>
      <c r="AA2" s="569"/>
      <c r="AB2" s="100"/>
    </row>
    <row r="3" spans="1:54" ht="14.25" hidden="1" customHeight="1" outlineLevel="1" x14ac:dyDescent="0.3">
      <c r="A3" s="8"/>
      <c r="B3" s="282"/>
      <c r="C3" s="7"/>
      <c r="D3" s="8"/>
      <c r="E3" s="8"/>
      <c r="F3" s="8"/>
      <c r="G3" s="8"/>
      <c r="H3" s="8"/>
      <c r="I3" s="8"/>
      <c r="J3" s="8"/>
      <c r="K3" s="8"/>
      <c r="L3" s="9"/>
      <c r="M3" s="10"/>
      <c r="N3" s="10"/>
      <c r="O3" s="279"/>
      <c r="P3" s="100"/>
      <c r="Q3" s="279"/>
      <c r="R3" s="100"/>
      <c r="S3" s="100"/>
      <c r="T3" s="100"/>
      <c r="U3" s="100"/>
      <c r="V3" s="100"/>
      <c r="W3" s="100"/>
      <c r="X3" s="100"/>
      <c r="Y3" s="100"/>
      <c r="Z3" s="100"/>
      <c r="AA3" s="569"/>
      <c r="AB3" s="100"/>
    </row>
    <row r="4" spans="1:54" ht="64.349999999999994" customHeight="1" collapsed="1" x14ac:dyDescent="0.3">
      <c r="A4" s="283" t="s">
        <v>338</v>
      </c>
      <c r="B4" s="40" t="s">
        <v>165</v>
      </c>
      <c r="C4" s="33" t="s">
        <v>2</v>
      </c>
      <c r="D4" s="34" t="s">
        <v>1400</v>
      </c>
      <c r="E4" s="34" t="s">
        <v>698</v>
      </c>
      <c r="F4" s="34" t="s">
        <v>1173</v>
      </c>
      <c r="G4" s="35" t="s">
        <v>19</v>
      </c>
      <c r="H4" s="820" t="s">
        <v>392</v>
      </c>
      <c r="I4" s="821"/>
      <c r="J4" s="36" t="s">
        <v>3</v>
      </c>
      <c r="K4" s="36" t="s">
        <v>18</v>
      </c>
      <c r="L4" s="32" t="s">
        <v>4</v>
      </c>
      <c r="M4" s="32" t="s">
        <v>500</v>
      </c>
      <c r="N4" s="32" t="s">
        <v>5</v>
      </c>
      <c r="O4" s="11" t="s">
        <v>6</v>
      </c>
      <c r="P4" s="130" t="s">
        <v>872</v>
      </c>
      <c r="Q4" s="11" t="s">
        <v>6</v>
      </c>
      <c r="R4" s="130" t="s">
        <v>873</v>
      </c>
      <c r="S4" s="100"/>
      <c r="T4" s="100"/>
      <c r="U4" s="100"/>
      <c r="V4" s="100"/>
      <c r="W4" s="100"/>
      <c r="X4" s="100"/>
      <c r="Y4" s="100"/>
      <c r="Z4" s="100"/>
      <c r="AA4" s="569" t="s">
        <v>1473</v>
      </c>
      <c r="AB4" s="100"/>
    </row>
    <row r="5" spans="1:54" s="558" customFormat="1" ht="17.25" customHeight="1" x14ac:dyDescent="0.3">
      <c r="A5" s="639" t="s">
        <v>1631</v>
      </c>
      <c r="B5" s="285"/>
      <c r="C5" s="553"/>
      <c r="D5" s="12"/>
      <c r="E5" s="12"/>
      <c r="F5" s="12"/>
      <c r="G5" s="285"/>
      <c r="H5" s="285"/>
      <c r="I5" s="285"/>
      <c r="J5" s="285"/>
      <c r="K5" s="285"/>
      <c r="L5" s="285"/>
      <c r="M5" s="285"/>
      <c r="N5" s="285"/>
      <c r="O5" s="554"/>
      <c r="P5" s="555"/>
      <c r="Q5" s="554"/>
      <c r="R5" s="555"/>
      <c r="S5" s="556"/>
      <c r="T5" s="556"/>
      <c r="U5" s="556"/>
      <c r="V5" s="556"/>
      <c r="W5" s="556"/>
      <c r="X5" s="556"/>
      <c r="Y5" s="556"/>
      <c r="Z5" s="556"/>
      <c r="AA5" s="569"/>
      <c r="AB5" s="556"/>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row>
    <row r="6" spans="1:54" ht="218.85" customHeight="1" x14ac:dyDescent="0.3">
      <c r="A6" s="286" t="s">
        <v>807</v>
      </c>
      <c r="B6" s="390" t="s">
        <v>810</v>
      </c>
      <c r="C6" s="43" t="s">
        <v>1722</v>
      </c>
      <c r="D6" s="288" t="s">
        <v>28</v>
      </c>
      <c r="E6" s="198" t="s">
        <v>15</v>
      </c>
      <c r="F6" s="198" t="s">
        <v>15</v>
      </c>
      <c r="G6" s="518" t="s">
        <v>1416</v>
      </c>
      <c r="H6" s="843" t="s">
        <v>865</v>
      </c>
      <c r="I6" s="844"/>
      <c r="J6" s="311" t="s">
        <v>866</v>
      </c>
      <c r="K6" s="311" t="s">
        <v>867</v>
      </c>
      <c r="L6" s="199" t="s">
        <v>8</v>
      </c>
      <c r="M6" s="200"/>
      <c r="N6" s="200"/>
      <c r="O6" s="201"/>
      <c r="P6" s="273"/>
      <c r="Q6" s="201">
        <f>IF(L6="","0",IF(L6="Pass",1,IF(L6="Fail",0,IF(L6="TBD",0,IF(L6="N/A (Please provide reason)",1)))))</f>
        <v>0</v>
      </c>
      <c r="R6" s="310">
        <f>IF(AND(D6="M",L6="N/A (Please provide reason)"),1,0)</f>
        <v>0</v>
      </c>
      <c r="S6" s="100"/>
      <c r="T6" s="100"/>
      <c r="U6" s="100"/>
      <c r="V6" s="100"/>
      <c r="W6" s="100"/>
      <c r="X6" s="100"/>
      <c r="Y6" s="100"/>
      <c r="Z6" s="100"/>
      <c r="AA6" s="569" t="s">
        <v>1472</v>
      </c>
      <c r="AB6" s="100"/>
    </row>
    <row r="7" spans="1:54" ht="32.25" customHeight="1" x14ac:dyDescent="0.3">
      <c r="A7" s="834" t="s">
        <v>808</v>
      </c>
      <c r="B7" s="810" t="s">
        <v>1001</v>
      </c>
      <c r="C7" s="838" t="s">
        <v>1725</v>
      </c>
      <c r="D7" s="837" t="s">
        <v>7</v>
      </c>
      <c r="E7" s="758" t="s">
        <v>15</v>
      </c>
      <c r="F7" s="758" t="s">
        <v>15</v>
      </c>
      <c r="G7" s="778" t="s">
        <v>1409</v>
      </c>
      <c r="H7" s="816" t="s">
        <v>1066</v>
      </c>
      <c r="I7" s="816"/>
      <c r="J7" s="778" t="s">
        <v>1017</v>
      </c>
      <c r="K7" s="778" t="s">
        <v>1079</v>
      </c>
      <c r="L7" s="748" t="s">
        <v>8</v>
      </c>
      <c r="M7" s="827"/>
      <c r="N7" s="827"/>
      <c r="O7" s="803"/>
      <c r="P7" s="775"/>
      <c r="Q7" s="803">
        <f>IF(L7="","0",IF(L7="Pass",1,IF(L7="Fail",0,IF(L7="TBD",0,IF(L7="N/A (Please provide reason)",1)))))</f>
        <v>0</v>
      </c>
      <c r="R7" s="775">
        <f>IF(AND(D7="M",L7="N/A (Please provide reason)"),1,0)</f>
        <v>0</v>
      </c>
      <c r="S7" s="100"/>
      <c r="T7" s="100"/>
      <c r="U7" s="100"/>
      <c r="V7" s="100"/>
      <c r="W7" s="100"/>
      <c r="X7" s="100"/>
      <c r="Y7" s="100"/>
      <c r="Z7" s="100"/>
      <c r="AA7" s="569" t="s">
        <v>1472</v>
      </c>
      <c r="AB7" s="100"/>
    </row>
    <row r="8" spans="1:54" ht="51.75" customHeight="1" x14ac:dyDescent="0.3">
      <c r="A8" s="835"/>
      <c r="B8" s="810"/>
      <c r="C8" s="838"/>
      <c r="D8" s="837"/>
      <c r="E8" s="768"/>
      <c r="F8" s="768"/>
      <c r="G8" s="819"/>
      <c r="H8" s="777" t="s">
        <v>1002</v>
      </c>
      <c r="I8" s="777"/>
      <c r="J8" s="779"/>
      <c r="K8" s="779"/>
      <c r="L8" s="750"/>
      <c r="M8" s="828"/>
      <c r="N8" s="828"/>
      <c r="O8" s="804"/>
      <c r="P8" s="776"/>
      <c r="Q8" s="804"/>
      <c r="R8" s="776"/>
      <c r="S8" s="100"/>
      <c r="T8" s="100"/>
      <c r="U8" s="100"/>
      <c r="V8" s="100"/>
      <c r="W8" s="100"/>
      <c r="X8" s="100"/>
      <c r="Y8" s="100"/>
      <c r="Z8" s="100"/>
      <c r="AA8" s="569" t="s">
        <v>1472</v>
      </c>
      <c r="AB8" s="100"/>
    </row>
    <row r="9" spans="1:54" ht="59.25" customHeight="1" x14ac:dyDescent="0.3">
      <c r="A9" s="490" t="s">
        <v>809</v>
      </c>
      <c r="B9" s="810"/>
      <c r="C9" s="838"/>
      <c r="D9" s="837"/>
      <c r="E9" s="768"/>
      <c r="F9" s="768"/>
      <c r="G9" s="819"/>
      <c r="H9" s="777" t="s">
        <v>1074</v>
      </c>
      <c r="I9" s="777"/>
      <c r="J9" s="519" t="s">
        <v>1294</v>
      </c>
      <c r="K9" s="47" t="s">
        <v>1234</v>
      </c>
      <c r="L9" s="46" t="s">
        <v>8</v>
      </c>
      <c r="M9" s="200"/>
      <c r="N9" s="200"/>
      <c r="O9" s="201"/>
      <c r="P9" s="369"/>
      <c r="Q9" s="201">
        <f>IF(L9="","0",IF(L9="Pass",1,IF(L9="Fail",0,IF(L9="TBD",0,IF(L9="N/A (Please provide reason)",1)))))</f>
        <v>0</v>
      </c>
      <c r="R9" s="369">
        <f>IF(AND(D7="M",L9="N/A (Please provide reason)"),1,0)</f>
        <v>0</v>
      </c>
      <c r="S9" s="100"/>
      <c r="T9" s="100"/>
      <c r="U9" s="100"/>
      <c r="V9" s="100"/>
      <c r="W9" s="100"/>
      <c r="X9" s="100"/>
      <c r="Y9" s="100"/>
      <c r="Z9" s="100"/>
      <c r="AA9" s="569" t="s">
        <v>1472</v>
      </c>
      <c r="AB9" s="100"/>
    </row>
    <row r="10" spans="1:54" ht="57.75" customHeight="1" x14ac:dyDescent="0.3">
      <c r="A10" s="490" t="s">
        <v>811</v>
      </c>
      <c r="B10" s="810"/>
      <c r="C10" s="838"/>
      <c r="D10" s="837"/>
      <c r="E10" s="768"/>
      <c r="F10" s="768"/>
      <c r="G10" s="819"/>
      <c r="H10" s="777" t="s">
        <v>1075</v>
      </c>
      <c r="I10" s="777"/>
      <c r="J10" s="519" t="s">
        <v>1295</v>
      </c>
      <c r="K10" s="47" t="s">
        <v>1234</v>
      </c>
      <c r="L10" s="46" t="s">
        <v>8</v>
      </c>
      <c r="M10" s="200"/>
      <c r="N10" s="200"/>
      <c r="O10" s="201"/>
      <c r="P10" s="369"/>
      <c r="Q10" s="201">
        <f t="shared" ref="Q10:Q12" si="0">IF(L10="","0",IF(L10="Pass",1,IF(L10="Fail",0,IF(L10="TBD",0,IF(L10="N/A (Please provide reason)",1)))))</f>
        <v>0</v>
      </c>
      <c r="R10" s="419">
        <f>IF(AND(D7="M",L10="N/A (Please provide reason)"),1,0)</f>
        <v>0</v>
      </c>
      <c r="S10" s="100"/>
      <c r="T10" s="100"/>
      <c r="U10" s="100"/>
      <c r="V10" s="100"/>
      <c r="W10" s="100"/>
      <c r="X10" s="100"/>
      <c r="Y10" s="100"/>
      <c r="Z10" s="100"/>
      <c r="AA10" s="569" t="s">
        <v>1472</v>
      </c>
      <c r="AB10" s="100"/>
    </row>
    <row r="11" spans="1:54" ht="64.5" customHeight="1" x14ac:dyDescent="0.3">
      <c r="A11" s="490" t="s">
        <v>813</v>
      </c>
      <c r="B11" s="810"/>
      <c r="C11" s="838"/>
      <c r="D11" s="837"/>
      <c r="E11" s="768"/>
      <c r="F11" s="768"/>
      <c r="G11" s="819"/>
      <c r="H11" s="777" t="s">
        <v>1076</v>
      </c>
      <c r="I11" s="777"/>
      <c r="J11" s="519" t="s">
        <v>1296</v>
      </c>
      <c r="K11" s="474" t="s">
        <v>1235</v>
      </c>
      <c r="L11" s="46" t="s">
        <v>8</v>
      </c>
      <c r="M11" s="200"/>
      <c r="N11" s="200"/>
      <c r="O11" s="201"/>
      <c r="P11" s="369"/>
      <c r="Q11" s="201">
        <f t="shared" si="0"/>
        <v>0</v>
      </c>
      <c r="R11" s="419">
        <f>IF(AND(D7="M",L11="N/A (Please provide reason)"),1,0)</f>
        <v>0</v>
      </c>
      <c r="S11" s="100"/>
      <c r="T11" s="100"/>
      <c r="U11" s="100"/>
      <c r="V11" s="100"/>
      <c r="W11" s="100"/>
      <c r="X11" s="100"/>
      <c r="Y11" s="100"/>
      <c r="Z11" s="100"/>
      <c r="AA11" s="569" t="s">
        <v>1472</v>
      </c>
      <c r="AB11" s="100"/>
    </row>
    <row r="12" spans="1:54" ht="78" customHeight="1" x14ac:dyDescent="0.3">
      <c r="A12" s="490" t="s">
        <v>815</v>
      </c>
      <c r="B12" s="810"/>
      <c r="C12" s="838"/>
      <c r="D12" s="837"/>
      <c r="E12" s="768"/>
      <c r="F12" s="768"/>
      <c r="G12" s="819"/>
      <c r="H12" s="777" t="s">
        <v>1077</v>
      </c>
      <c r="I12" s="777"/>
      <c r="J12" s="519" t="s">
        <v>1296</v>
      </c>
      <c r="K12" s="474" t="s">
        <v>1236</v>
      </c>
      <c r="L12" s="46" t="s">
        <v>8</v>
      </c>
      <c r="M12" s="200"/>
      <c r="N12" s="200"/>
      <c r="O12" s="201"/>
      <c r="P12" s="375"/>
      <c r="Q12" s="201">
        <f t="shared" si="0"/>
        <v>0</v>
      </c>
      <c r="R12" s="419">
        <f>IF(AND(D7="M",L12="N/A (Please provide reason)"),1,0)</f>
        <v>0</v>
      </c>
      <c r="S12" s="100"/>
      <c r="T12" s="100"/>
      <c r="U12" s="100"/>
      <c r="V12" s="100"/>
      <c r="W12" s="100"/>
      <c r="X12" s="100"/>
      <c r="Y12" s="100"/>
      <c r="Z12" s="100"/>
      <c r="AA12" s="569" t="s">
        <v>1472</v>
      </c>
      <c r="AB12" s="100"/>
    </row>
    <row r="13" spans="1:54" ht="409.5" customHeight="1" x14ac:dyDescent="0.3">
      <c r="A13" s="490" t="s">
        <v>817</v>
      </c>
      <c r="B13" s="381" t="s">
        <v>812</v>
      </c>
      <c r="C13" s="648" t="s">
        <v>1726</v>
      </c>
      <c r="D13" s="420" t="s">
        <v>7</v>
      </c>
      <c r="E13" s="395" t="s">
        <v>15</v>
      </c>
      <c r="F13" s="395" t="s">
        <v>15</v>
      </c>
      <c r="G13" s="391" t="s">
        <v>1115</v>
      </c>
      <c r="H13" s="843" t="s">
        <v>869</v>
      </c>
      <c r="I13" s="844"/>
      <c r="J13" s="47" t="s">
        <v>1224</v>
      </c>
      <c r="K13" s="197" t="s">
        <v>868</v>
      </c>
      <c r="L13" s="199" t="s">
        <v>8</v>
      </c>
      <c r="M13" s="200"/>
      <c r="N13" s="200"/>
      <c r="O13" s="201"/>
      <c r="P13" s="273"/>
      <c r="Q13" s="201">
        <f t="shared" ref="Q13:Q29" si="1">IF(L13="","0",IF(L13="Pass",1,IF(L13="Fail",0,IF(L13="TBD",0,IF(L13="N/A (Please provide reason)",1)))))</f>
        <v>0</v>
      </c>
      <c r="R13" s="310">
        <f>IF(AND(D13="M",L13="N/A (Please provide reason)"),1,0)</f>
        <v>0</v>
      </c>
      <c r="S13" s="100"/>
      <c r="T13" s="100"/>
      <c r="U13" s="100"/>
      <c r="V13" s="100"/>
      <c r="W13" s="100"/>
      <c r="X13" s="100"/>
      <c r="Y13" s="100"/>
      <c r="Z13" s="100"/>
      <c r="AA13" s="569" t="s">
        <v>1472</v>
      </c>
      <c r="AB13" s="100"/>
    </row>
    <row r="14" spans="1:54" ht="209.25" customHeight="1" x14ac:dyDescent="0.3">
      <c r="A14" s="490" t="s">
        <v>818</v>
      </c>
      <c r="B14" s="380" t="s">
        <v>814</v>
      </c>
      <c r="C14" s="649" t="s">
        <v>1727</v>
      </c>
      <c r="D14" s="289" t="s">
        <v>7</v>
      </c>
      <c r="E14" s="395" t="s">
        <v>15</v>
      </c>
      <c r="F14" s="395" t="s">
        <v>15</v>
      </c>
      <c r="G14" s="392" t="s">
        <v>1116</v>
      </c>
      <c r="H14" s="808" t="s">
        <v>863</v>
      </c>
      <c r="I14" s="809"/>
      <c r="J14" s="197" t="s">
        <v>884</v>
      </c>
      <c r="K14" s="197" t="s">
        <v>887</v>
      </c>
      <c r="L14" s="199" t="s">
        <v>8</v>
      </c>
      <c r="M14" s="200"/>
      <c r="N14" s="200"/>
      <c r="O14" s="201"/>
      <c r="P14" s="273"/>
      <c r="Q14" s="201">
        <f t="shared" si="1"/>
        <v>0</v>
      </c>
      <c r="R14" s="310">
        <f>IF(AND(D14="M",L14="N/A (Please provide reason)"),1,0)</f>
        <v>0</v>
      </c>
      <c r="S14" s="100"/>
      <c r="T14" s="100"/>
      <c r="U14" s="100"/>
      <c r="V14" s="100"/>
      <c r="W14" s="100"/>
      <c r="X14" s="100"/>
      <c r="Y14" s="100"/>
      <c r="Z14" s="100"/>
      <c r="AA14" s="569" t="s">
        <v>1472</v>
      </c>
      <c r="AB14" s="100"/>
    </row>
    <row r="15" spans="1:54" ht="70.5" customHeight="1" x14ac:dyDescent="0.3">
      <c r="A15" s="490" t="s">
        <v>820</v>
      </c>
      <c r="B15" s="839" t="s">
        <v>816</v>
      </c>
      <c r="C15" s="755" t="s">
        <v>1723</v>
      </c>
      <c r="D15" s="745" t="s">
        <v>7</v>
      </c>
      <c r="E15" s="752" t="s">
        <v>15</v>
      </c>
      <c r="F15" s="752" t="s">
        <v>15</v>
      </c>
      <c r="G15" s="391" t="s">
        <v>1116</v>
      </c>
      <c r="H15" s="808" t="s">
        <v>874</v>
      </c>
      <c r="I15" s="809"/>
      <c r="J15" s="197" t="s">
        <v>911</v>
      </c>
      <c r="K15" s="197" t="s">
        <v>887</v>
      </c>
      <c r="L15" s="199" t="s">
        <v>8</v>
      </c>
      <c r="M15" s="200"/>
      <c r="N15" s="200"/>
      <c r="O15" s="201"/>
      <c r="P15" s="273"/>
      <c r="Q15" s="201">
        <f t="shared" si="1"/>
        <v>0</v>
      </c>
      <c r="R15" s="310">
        <f>IF(AND(D15="M",L15="N/A (Please provide reason)"),1,0)</f>
        <v>0</v>
      </c>
      <c r="S15" s="100"/>
      <c r="T15" s="100"/>
      <c r="U15" s="100"/>
      <c r="V15" s="100"/>
      <c r="W15" s="100"/>
      <c r="X15" s="100"/>
      <c r="Y15" s="100"/>
      <c r="Z15" s="100"/>
      <c r="AA15" s="569" t="s">
        <v>1472</v>
      </c>
      <c r="AB15" s="100"/>
    </row>
    <row r="16" spans="1:54" ht="72.75" customHeight="1" x14ac:dyDescent="0.3">
      <c r="A16" s="490" t="s">
        <v>822</v>
      </c>
      <c r="B16" s="839"/>
      <c r="C16" s="757"/>
      <c r="D16" s="747"/>
      <c r="E16" s="754"/>
      <c r="F16" s="754"/>
      <c r="G16" s="391" t="s">
        <v>1116</v>
      </c>
      <c r="H16" s="808" t="s">
        <v>862</v>
      </c>
      <c r="I16" s="809"/>
      <c r="J16" s="197" t="s">
        <v>912</v>
      </c>
      <c r="K16" s="197" t="s">
        <v>887</v>
      </c>
      <c r="L16" s="199" t="s">
        <v>8</v>
      </c>
      <c r="M16" s="200"/>
      <c r="N16" s="200"/>
      <c r="O16" s="201"/>
      <c r="P16" s="273"/>
      <c r="Q16" s="201">
        <f t="shared" si="1"/>
        <v>0</v>
      </c>
      <c r="R16" s="310">
        <f>IF(AND(D15="M",L16="N/A (Please provide reason)"),1,0)</f>
        <v>0</v>
      </c>
      <c r="S16" s="100"/>
      <c r="T16" s="100"/>
      <c r="U16" s="100"/>
      <c r="V16" s="100"/>
      <c r="W16" s="100"/>
      <c r="X16" s="100"/>
      <c r="Y16" s="100"/>
      <c r="Z16" s="100"/>
      <c r="AA16" s="569" t="s">
        <v>1472</v>
      </c>
      <c r="AB16" s="100"/>
    </row>
    <row r="17" spans="1:54" ht="409.5" customHeight="1" x14ac:dyDescent="0.3">
      <c r="A17" s="490" t="s">
        <v>824</v>
      </c>
      <c r="B17" s="390" t="s">
        <v>819</v>
      </c>
      <c r="C17" s="649" t="s">
        <v>1728</v>
      </c>
      <c r="D17" s="289" t="s">
        <v>7</v>
      </c>
      <c r="E17" s="395" t="s">
        <v>15</v>
      </c>
      <c r="F17" s="395" t="s">
        <v>15</v>
      </c>
      <c r="G17" s="392" t="s">
        <v>1116</v>
      </c>
      <c r="H17" s="843" t="s">
        <v>913</v>
      </c>
      <c r="I17" s="844"/>
      <c r="J17" s="47" t="s">
        <v>1225</v>
      </c>
      <c r="K17" s="311" t="s">
        <v>887</v>
      </c>
      <c r="L17" s="199" t="s">
        <v>8</v>
      </c>
      <c r="M17" s="200"/>
      <c r="N17" s="200"/>
      <c r="O17" s="201"/>
      <c r="P17" s="273"/>
      <c r="Q17" s="201">
        <f t="shared" si="1"/>
        <v>0</v>
      </c>
      <c r="R17" s="310">
        <f>IF(AND(D17="M",L17="N/A (Please provide reason)"),1,0)</f>
        <v>0</v>
      </c>
      <c r="S17" s="100"/>
      <c r="T17" s="100"/>
      <c r="U17" s="100"/>
      <c r="V17" s="100"/>
      <c r="W17" s="100"/>
      <c r="X17" s="100"/>
      <c r="Y17" s="100"/>
      <c r="Z17" s="100"/>
      <c r="AA17" s="569" t="s">
        <v>1472</v>
      </c>
      <c r="AB17" s="100"/>
    </row>
    <row r="18" spans="1:54" ht="331.5" customHeight="1" x14ac:dyDescent="0.3">
      <c r="A18" s="490" t="s">
        <v>826</v>
      </c>
      <c r="B18" s="381" t="s">
        <v>821</v>
      </c>
      <c r="C18" s="649" t="s">
        <v>1729</v>
      </c>
      <c r="D18" s="289" t="s">
        <v>7</v>
      </c>
      <c r="E18" s="395" t="s">
        <v>15</v>
      </c>
      <c r="F18" s="395" t="s">
        <v>15</v>
      </c>
      <c r="G18" s="650" t="s">
        <v>1116</v>
      </c>
      <c r="H18" s="780" t="s">
        <v>914</v>
      </c>
      <c r="I18" s="781"/>
      <c r="J18" s="659" t="s">
        <v>1238</v>
      </c>
      <c r="K18" s="47" t="s">
        <v>887</v>
      </c>
      <c r="L18" s="199" t="s">
        <v>8</v>
      </c>
      <c r="M18" s="200"/>
      <c r="N18" s="200"/>
      <c r="O18" s="201"/>
      <c r="P18" s="273"/>
      <c r="Q18" s="201">
        <f t="shared" si="1"/>
        <v>0</v>
      </c>
      <c r="R18" s="310">
        <f>IF(AND(D18="M",L18="N/A (Please provide reason)"),1,0)</f>
        <v>0</v>
      </c>
      <c r="S18" s="100"/>
      <c r="T18" s="100"/>
      <c r="U18" s="100"/>
      <c r="V18" s="100"/>
      <c r="W18" s="100"/>
      <c r="X18" s="100"/>
      <c r="Y18" s="100"/>
      <c r="Z18" s="100"/>
      <c r="AA18" s="569" t="s">
        <v>1472</v>
      </c>
      <c r="AB18" s="100"/>
    </row>
    <row r="19" spans="1:54" ht="160.5" customHeight="1" x14ac:dyDescent="0.3">
      <c r="A19" s="490" t="s">
        <v>828</v>
      </c>
      <c r="B19" s="380" t="s">
        <v>823</v>
      </c>
      <c r="C19" s="649" t="s">
        <v>1730</v>
      </c>
      <c r="D19" s="370" t="s">
        <v>7</v>
      </c>
      <c r="E19" s="395" t="s">
        <v>15</v>
      </c>
      <c r="F19" s="395" t="s">
        <v>15</v>
      </c>
      <c r="G19" s="392" t="s">
        <v>1116</v>
      </c>
      <c r="H19" s="808" t="s">
        <v>861</v>
      </c>
      <c r="I19" s="809"/>
      <c r="J19" s="197" t="s">
        <v>860</v>
      </c>
      <c r="K19" s="311" t="s">
        <v>887</v>
      </c>
      <c r="L19" s="199" t="s">
        <v>8</v>
      </c>
      <c r="M19" s="200"/>
      <c r="N19" s="200"/>
      <c r="O19" s="201"/>
      <c r="P19" s="273"/>
      <c r="Q19" s="201">
        <f t="shared" si="1"/>
        <v>0</v>
      </c>
      <c r="R19" s="310">
        <f>IF(AND(D19="M",L19="N/A (Please provide reason)"),1,0)</f>
        <v>0</v>
      </c>
      <c r="S19" s="100"/>
      <c r="T19" s="100"/>
      <c r="U19" s="100"/>
      <c r="V19" s="100"/>
      <c r="W19" s="100"/>
      <c r="X19" s="100"/>
      <c r="Y19" s="100"/>
      <c r="Z19" s="100"/>
      <c r="AA19" s="569" t="s">
        <v>1472</v>
      </c>
      <c r="AB19" s="100"/>
    </row>
    <row r="20" spans="1:54" ht="82.5" customHeight="1" x14ac:dyDescent="0.3">
      <c r="A20" s="490" t="s">
        <v>829</v>
      </c>
      <c r="B20" s="800" t="s">
        <v>825</v>
      </c>
      <c r="C20" s="755" t="s">
        <v>1731</v>
      </c>
      <c r="D20" s="745" t="s">
        <v>7</v>
      </c>
      <c r="E20" s="752" t="s">
        <v>15</v>
      </c>
      <c r="F20" s="752" t="s">
        <v>15</v>
      </c>
      <c r="G20" s="800" t="s">
        <v>1116</v>
      </c>
      <c r="H20" s="808" t="s">
        <v>918</v>
      </c>
      <c r="I20" s="809"/>
      <c r="J20" s="197" t="s">
        <v>921</v>
      </c>
      <c r="K20" s="800" t="s">
        <v>887</v>
      </c>
      <c r="L20" s="199" t="s">
        <v>8</v>
      </c>
      <c r="M20" s="200"/>
      <c r="N20" s="200"/>
      <c r="O20" s="201"/>
      <c r="P20" s="273"/>
      <c r="Q20" s="201">
        <f t="shared" si="1"/>
        <v>0</v>
      </c>
      <c r="R20" s="310">
        <f>IF(AND(D20="M",L20="N/A (Please provide reason)"),1,0)</f>
        <v>0</v>
      </c>
      <c r="S20" s="100"/>
      <c r="T20" s="100"/>
      <c r="U20" s="100"/>
      <c r="V20" s="100"/>
      <c r="W20" s="100"/>
      <c r="X20" s="100"/>
      <c r="Y20" s="100"/>
      <c r="Z20" s="100"/>
      <c r="AA20" s="569" t="s">
        <v>1472</v>
      </c>
      <c r="AB20" s="100"/>
    </row>
    <row r="21" spans="1:54" ht="87.75" customHeight="1" x14ac:dyDescent="0.3">
      <c r="A21" s="490" t="s">
        <v>830</v>
      </c>
      <c r="B21" s="802"/>
      <c r="C21" s="757"/>
      <c r="D21" s="747"/>
      <c r="E21" s="754"/>
      <c r="F21" s="754"/>
      <c r="G21" s="802"/>
      <c r="H21" s="808" t="s">
        <v>917</v>
      </c>
      <c r="I21" s="809"/>
      <c r="J21" s="197" t="s">
        <v>919</v>
      </c>
      <c r="K21" s="802"/>
      <c r="L21" s="199" t="s">
        <v>8</v>
      </c>
      <c r="M21" s="200"/>
      <c r="N21" s="200"/>
      <c r="O21" s="201"/>
      <c r="P21" s="313"/>
      <c r="Q21" s="201">
        <f t="shared" ref="Q21:Q22" si="2">IF(L21="","0",IF(L21="Pass",1,IF(L21="Fail",0,IF(L21="TBD",0,IF(L21="N/A (Please provide reason)",1)))))</f>
        <v>0</v>
      </c>
      <c r="R21" s="313">
        <f>IF(AND(D20="M",L21="N/A (Please provide reason)"),1,0)</f>
        <v>0</v>
      </c>
      <c r="S21" s="100"/>
      <c r="T21" s="100"/>
      <c r="U21" s="100"/>
      <c r="V21" s="100"/>
      <c r="W21" s="100"/>
      <c r="X21" s="100"/>
      <c r="Y21" s="100"/>
      <c r="Z21" s="100"/>
      <c r="AA21" s="569" t="s">
        <v>1472</v>
      </c>
      <c r="AB21" s="100"/>
    </row>
    <row r="22" spans="1:54" ht="127.5" customHeight="1" x14ac:dyDescent="0.3">
      <c r="A22" s="490" t="s">
        <v>832</v>
      </c>
      <c r="B22" s="454" t="s">
        <v>1053</v>
      </c>
      <c r="C22" s="647" t="s">
        <v>1724</v>
      </c>
      <c r="D22" s="382" t="s">
        <v>7</v>
      </c>
      <c r="E22" s="439" t="s">
        <v>15</v>
      </c>
      <c r="F22" s="383" t="s">
        <v>15</v>
      </c>
      <c r="G22" s="454" t="s">
        <v>1117</v>
      </c>
      <c r="H22" s="780" t="s">
        <v>1054</v>
      </c>
      <c r="I22" s="781"/>
      <c r="J22" s="47" t="s">
        <v>1055</v>
      </c>
      <c r="K22" s="454" t="s">
        <v>1056</v>
      </c>
      <c r="L22" s="46" t="s">
        <v>8</v>
      </c>
      <c r="M22" s="200"/>
      <c r="N22" s="200"/>
      <c r="O22" s="201"/>
      <c r="P22" s="369"/>
      <c r="Q22" s="201">
        <f t="shared" si="2"/>
        <v>0</v>
      </c>
      <c r="R22" s="419">
        <f>IF(AND(D22="M",L22="N/A (Please provide reason)"),1,0)</f>
        <v>0</v>
      </c>
      <c r="S22" s="100"/>
      <c r="T22" s="100"/>
      <c r="U22" s="100"/>
      <c r="V22" s="100"/>
      <c r="W22" s="100"/>
      <c r="X22" s="100"/>
      <c r="Y22" s="100"/>
      <c r="Z22" s="100"/>
      <c r="AA22" s="569" t="s">
        <v>1472</v>
      </c>
      <c r="AB22" s="100"/>
    </row>
    <row r="23" spans="1:54" ht="59.25" customHeight="1" x14ac:dyDescent="0.3">
      <c r="A23" s="490" t="s">
        <v>908</v>
      </c>
      <c r="B23" s="829" t="s">
        <v>827</v>
      </c>
      <c r="C23" s="738" t="s">
        <v>1732</v>
      </c>
      <c r="D23" s="745" t="s">
        <v>7</v>
      </c>
      <c r="E23" s="752" t="s">
        <v>15</v>
      </c>
      <c r="F23" s="752" t="s">
        <v>15</v>
      </c>
      <c r="G23" s="840" t="s">
        <v>1118</v>
      </c>
      <c r="H23" s="808" t="s">
        <v>885</v>
      </c>
      <c r="I23" s="809"/>
      <c r="J23" s="197" t="s">
        <v>892</v>
      </c>
      <c r="K23" s="800" t="s">
        <v>894</v>
      </c>
      <c r="L23" s="199" t="s">
        <v>8</v>
      </c>
      <c r="M23" s="200"/>
      <c r="N23" s="200"/>
      <c r="O23" s="201"/>
      <c r="P23" s="313"/>
      <c r="Q23" s="201">
        <f t="shared" ref="Q23" si="3">IF(L23="","0",IF(L23="Pass",1,IF(L23="Fail",0,IF(L23="TBD",0,IF(L23="N/A (Please provide reason)",1)))))</f>
        <v>0</v>
      </c>
      <c r="R23" s="313">
        <f>IF(AND(D23="M",L23="N/A (Please provide reason)"),1,0)</f>
        <v>0</v>
      </c>
      <c r="S23" s="100"/>
      <c r="T23" s="100"/>
      <c r="U23" s="100"/>
      <c r="V23" s="100"/>
      <c r="W23" s="100"/>
      <c r="X23" s="100"/>
      <c r="Y23" s="100"/>
      <c r="Z23" s="100"/>
      <c r="AA23" s="569" t="s">
        <v>1472</v>
      </c>
      <c r="AB23" s="100"/>
    </row>
    <row r="24" spans="1:54" ht="61.5" customHeight="1" x14ac:dyDescent="0.3">
      <c r="A24" s="490" t="s">
        <v>909</v>
      </c>
      <c r="B24" s="833"/>
      <c r="C24" s="836"/>
      <c r="D24" s="746"/>
      <c r="E24" s="753"/>
      <c r="F24" s="753"/>
      <c r="G24" s="842"/>
      <c r="H24" s="808" t="s">
        <v>886</v>
      </c>
      <c r="I24" s="809"/>
      <c r="J24" s="197" t="s">
        <v>893</v>
      </c>
      <c r="K24" s="801"/>
      <c r="L24" s="199" t="s">
        <v>8</v>
      </c>
      <c r="M24" s="200"/>
      <c r="N24" s="200"/>
      <c r="O24" s="201"/>
      <c r="P24" s="273"/>
      <c r="Q24" s="201">
        <f t="shared" si="1"/>
        <v>0</v>
      </c>
      <c r="R24" s="310">
        <f>IF(AND(D23="M",L24="N/A (Please provide reason)"),1,0)</f>
        <v>0</v>
      </c>
      <c r="S24" s="100"/>
      <c r="T24" s="100"/>
      <c r="U24" s="100"/>
      <c r="V24" s="100"/>
      <c r="W24" s="100"/>
      <c r="X24" s="100"/>
      <c r="Y24" s="100"/>
      <c r="Z24" s="100"/>
      <c r="AA24" s="569" t="s">
        <v>1472</v>
      </c>
      <c r="AB24" s="100"/>
    </row>
    <row r="25" spans="1:54" ht="61.5" customHeight="1" x14ac:dyDescent="0.3">
      <c r="A25" s="490" t="s">
        <v>920</v>
      </c>
      <c r="B25" s="833"/>
      <c r="C25" s="836"/>
      <c r="D25" s="746"/>
      <c r="E25" s="753"/>
      <c r="F25" s="753"/>
      <c r="G25" s="842"/>
      <c r="H25" s="808" t="s">
        <v>888</v>
      </c>
      <c r="I25" s="809"/>
      <c r="J25" s="197" t="s">
        <v>891</v>
      </c>
      <c r="K25" s="801"/>
      <c r="L25" s="199" t="s">
        <v>8</v>
      </c>
      <c r="M25" s="200"/>
      <c r="N25" s="200"/>
      <c r="O25" s="201"/>
      <c r="P25" s="313"/>
      <c r="Q25" s="201">
        <f t="shared" ref="Q25" si="4">IF(L25="","0",IF(L25="Pass",1,IF(L25="Fail",0,IF(L25="TBD",0,IF(L25="N/A (Please provide reason)",1)))))</f>
        <v>0</v>
      </c>
      <c r="R25" s="313">
        <f>IF(AND(D23="M",L25="N/A (Please provide reason)"),1,0)</f>
        <v>0</v>
      </c>
      <c r="S25" s="100"/>
      <c r="T25" s="100"/>
      <c r="U25" s="100"/>
      <c r="V25" s="100"/>
      <c r="W25" s="100"/>
      <c r="X25" s="100"/>
      <c r="Y25" s="100"/>
      <c r="Z25" s="100"/>
      <c r="AA25" s="569" t="s">
        <v>1472</v>
      </c>
      <c r="AB25" s="100"/>
    </row>
    <row r="26" spans="1:54" ht="60.6" customHeight="1" x14ac:dyDescent="0.3">
      <c r="A26" s="490" t="s">
        <v>1135</v>
      </c>
      <c r="B26" s="830"/>
      <c r="C26" s="739"/>
      <c r="D26" s="747"/>
      <c r="E26" s="754"/>
      <c r="F26" s="754"/>
      <c r="G26" s="841"/>
      <c r="H26" s="808" t="s">
        <v>890</v>
      </c>
      <c r="I26" s="809"/>
      <c r="J26" s="197" t="s">
        <v>889</v>
      </c>
      <c r="K26" s="802"/>
      <c r="L26" s="199" t="s">
        <v>8</v>
      </c>
      <c r="M26" s="200"/>
      <c r="N26" s="200"/>
      <c r="O26" s="201"/>
      <c r="P26" s="273"/>
      <c r="Q26" s="201">
        <f t="shared" si="1"/>
        <v>0</v>
      </c>
      <c r="R26" s="310">
        <f>IF(AND(D23="M",L26="N/A (Please provide reason)"),1,0)</f>
        <v>0</v>
      </c>
      <c r="S26" s="100"/>
      <c r="T26" s="100"/>
      <c r="U26" s="100"/>
      <c r="V26" s="100"/>
      <c r="W26" s="100"/>
      <c r="X26" s="100"/>
      <c r="Y26" s="100"/>
      <c r="Z26" s="100"/>
      <c r="AA26" s="569" t="s">
        <v>1472</v>
      </c>
      <c r="AB26" s="100"/>
    </row>
    <row r="27" spans="1:54" ht="106.5" customHeight="1" x14ac:dyDescent="0.3">
      <c r="A27" s="490" t="s">
        <v>1136</v>
      </c>
      <c r="B27" s="829" t="s">
        <v>831</v>
      </c>
      <c r="C27" s="738" t="s">
        <v>1733</v>
      </c>
      <c r="D27" s="745" t="s">
        <v>7</v>
      </c>
      <c r="E27" s="752" t="s">
        <v>15</v>
      </c>
      <c r="F27" s="752" t="s">
        <v>15</v>
      </c>
      <c r="G27" s="391" t="s">
        <v>1290</v>
      </c>
      <c r="H27" s="808" t="s">
        <v>895</v>
      </c>
      <c r="I27" s="809"/>
      <c r="J27" s="197" t="s">
        <v>896</v>
      </c>
      <c r="K27" s="800" t="s">
        <v>922</v>
      </c>
      <c r="L27" s="199" t="s">
        <v>8</v>
      </c>
      <c r="M27" s="200"/>
      <c r="N27" s="200"/>
      <c r="O27" s="201"/>
      <c r="P27" s="273"/>
      <c r="Q27" s="201">
        <f t="shared" si="1"/>
        <v>0</v>
      </c>
      <c r="R27" s="310">
        <f>IF(AND(D27="M",L27="N/A (Please provide reason)"),1,0)</f>
        <v>0</v>
      </c>
      <c r="S27" s="100"/>
      <c r="T27" s="100"/>
      <c r="U27" s="100"/>
      <c r="V27" s="100"/>
      <c r="W27" s="100"/>
      <c r="X27" s="100"/>
      <c r="Y27" s="100"/>
      <c r="Z27" s="100"/>
      <c r="AA27" s="569" t="s">
        <v>1472</v>
      </c>
      <c r="AB27" s="100"/>
    </row>
    <row r="28" spans="1:54" ht="107.25" customHeight="1" x14ac:dyDescent="0.3">
      <c r="A28" s="490" t="s">
        <v>1137</v>
      </c>
      <c r="B28" s="833"/>
      <c r="C28" s="836"/>
      <c r="D28" s="746"/>
      <c r="E28" s="753"/>
      <c r="F28" s="753"/>
      <c r="G28" s="391" t="s">
        <v>1119</v>
      </c>
      <c r="H28" s="808" t="s">
        <v>915</v>
      </c>
      <c r="I28" s="809"/>
      <c r="J28" s="197" t="s">
        <v>897</v>
      </c>
      <c r="K28" s="801"/>
      <c r="L28" s="199" t="s">
        <v>8</v>
      </c>
      <c r="M28" s="200"/>
      <c r="N28" s="200"/>
      <c r="O28" s="201"/>
      <c r="P28" s="313"/>
      <c r="Q28" s="201">
        <f t="shared" ref="Q28" si="5">IF(L28="","0",IF(L28="Pass",1,IF(L28="Fail",0,IF(L28="TBD",0,IF(L28="N/A (Please provide reason)",1)))))</f>
        <v>0</v>
      </c>
      <c r="R28" s="313">
        <f>IF(AND(D27="M",L28="N/A (Please provide reason)"),1,0)</f>
        <v>0</v>
      </c>
      <c r="S28" s="100"/>
      <c r="T28" s="100"/>
      <c r="U28" s="100"/>
      <c r="V28" s="100"/>
      <c r="W28" s="100"/>
      <c r="X28" s="100"/>
      <c r="Y28" s="100"/>
      <c r="Z28" s="100"/>
      <c r="AA28" s="569" t="s">
        <v>1472</v>
      </c>
      <c r="AB28" s="100"/>
    </row>
    <row r="29" spans="1:54" ht="102.75" customHeight="1" x14ac:dyDescent="0.3">
      <c r="A29" s="490" t="s">
        <v>1138</v>
      </c>
      <c r="B29" s="830"/>
      <c r="C29" s="739"/>
      <c r="D29" s="747"/>
      <c r="E29" s="754"/>
      <c r="F29" s="754"/>
      <c r="G29" s="391" t="s">
        <v>1628</v>
      </c>
      <c r="H29" s="808" t="s">
        <v>916</v>
      </c>
      <c r="I29" s="809"/>
      <c r="J29" s="197" t="s">
        <v>897</v>
      </c>
      <c r="K29" s="802"/>
      <c r="L29" s="199" t="s">
        <v>8</v>
      </c>
      <c r="M29" s="200"/>
      <c r="N29" s="200"/>
      <c r="O29" s="201"/>
      <c r="P29" s="273"/>
      <c r="Q29" s="201">
        <f t="shared" si="1"/>
        <v>0</v>
      </c>
      <c r="R29" s="310">
        <f>IF(AND(D27="M",L29="N/A (Please provide reason)"),1,0)</f>
        <v>0</v>
      </c>
      <c r="S29" s="100"/>
      <c r="T29" s="100"/>
      <c r="U29" s="100"/>
      <c r="V29" s="100"/>
      <c r="W29" s="100"/>
      <c r="X29" s="100"/>
      <c r="Y29" s="100"/>
      <c r="Z29" s="100"/>
      <c r="AA29" s="569" t="s">
        <v>1472</v>
      </c>
      <c r="AB29" s="100"/>
    </row>
    <row r="30" spans="1:54" s="558" customFormat="1" ht="15" customHeight="1" x14ac:dyDescent="0.3">
      <c r="A30" s="284" t="s">
        <v>1531</v>
      </c>
      <c r="B30" s="559"/>
      <c r="C30" s="559"/>
      <c r="D30" s="560"/>
      <c r="E30" s="561"/>
      <c r="F30" s="561"/>
      <c r="G30" s="562"/>
      <c r="H30" s="563"/>
      <c r="I30" s="563"/>
      <c r="J30" s="563"/>
      <c r="K30" s="563"/>
      <c r="L30" s="565"/>
      <c r="M30" s="565"/>
      <c r="N30" s="565"/>
      <c r="O30" s="566"/>
      <c r="P30" s="567"/>
      <c r="Q30" s="566"/>
      <c r="R30" s="567"/>
      <c r="S30" s="556"/>
      <c r="T30" s="556"/>
      <c r="U30" s="556"/>
      <c r="V30" s="556"/>
      <c r="W30" s="556"/>
      <c r="X30" s="556"/>
      <c r="Y30" s="556"/>
      <c r="Z30" s="556"/>
      <c r="AA30" s="569"/>
      <c r="AB30" s="556"/>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row>
    <row r="31" spans="1:54" s="558" customFormat="1" x14ac:dyDescent="0.3">
      <c r="A31" s="284" t="s">
        <v>1632</v>
      </c>
      <c r="B31" s="559"/>
      <c r="C31" s="559"/>
      <c r="D31" s="560"/>
      <c r="E31" s="561"/>
      <c r="F31" s="561"/>
      <c r="G31" s="562"/>
      <c r="H31" s="563"/>
      <c r="I31" s="563"/>
      <c r="J31" s="563"/>
      <c r="K31" s="563"/>
      <c r="L31" s="565"/>
      <c r="M31" s="565"/>
      <c r="N31" s="565"/>
      <c r="O31" s="566"/>
      <c r="P31" s="567"/>
      <c r="Q31" s="566"/>
      <c r="R31" s="567"/>
      <c r="S31" s="556"/>
      <c r="T31" s="556"/>
      <c r="U31" s="556"/>
      <c r="V31" s="556"/>
      <c r="W31" s="556"/>
      <c r="X31" s="556"/>
      <c r="Y31" s="556"/>
      <c r="Z31" s="556"/>
      <c r="AA31" s="569"/>
      <c r="AB31" s="556"/>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557"/>
    </row>
    <row r="32" spans="1:54" ht="129.6" customHeight="1" x14ac:dyDescent="0.3">
      <c r="A32" s="286" t="s">
        <v>833</v>
      </c>
      <c r="B32" s="829" t="s">
        <v>834</v>
      </c>
      <c r="C32" s="829" t="s">
        <v>1607</v>
      </c>
      <c r="D32" s="824" t="s">
        <v>49</v>
      </c>
      <c r="E32" s="752" t="s">
        <v>15</v>
      </c>
      <c r="F32" s="752" t="s">
        <v>15</v>
      </c>
      <c r="G32" s="391" t="s">
        <v>1417</v>
      </c>
      <c r="H32" s="808" t="s">
        <v>905</v>
      </c>
      <c r="I32" s="809"/>
      <c r="J32" s="197" t="s">
        <v>875</v>
      </c>
      <c r="K32" s="197" t="s">
        <v>887</v>
      </c>
      <c r="L32" s="199" t="s">
        <v>8</v>
      </c>
      <c r="M32" s="200"/>
      <c r="N32" s="200"/>
      <c r="O32" s="201">
        <f t="shared" ref="O32:O41" si="6">IF(L32="","0",IF(L32="Pass",1,IF(L32="Fail",0,IF(L32="TBD",0,IF(L32="N/A (Please provide reason)",1)))))</f>
        <v>0</v>
      </c>
      <c r="P32" s="273">
        <f>IF(AND(D32="M",L32="N/A (Please provide reason)"),1,0)</f>
        <v>0</v>
      </c>
      <c r="Q32" s="201"/>
      <c r="R32" s="310"/>
      <c r="S32" s="100"/>
      <c r="T32" s="100"/>
      <c r="U32" s="100"/>
      <c r="V32" s="100"/>
      <c r="W32" s="100"/>
      <c r="X32" s="100"/>
      <c r="Y32" s="100"/>
      <c r="Z32" s="100"/>
      <c r="AA32" s="569" t="s">
        <v>1472</v>
      </c>
      <c r="AB32" s="100"/>
    </row>
    <row r="33" spans="1:54" ht="120.75" customHeight="1" x14ac:dyDescent="0.3">
      <c r="A33" s="286" t="s">
        <v>835</v>
      </c>
      <c r="B33" s="830"/>
      <c r="C33" s="830"/>
      <c r="D33" s="832"/>
      <c r="E33" s="754"/>
      <c r="F33" s="754"/>
      <c r="G33" s="391" t="s">
        <v>1418</v>
      </c>
      <c r="H33" s="808" t="s">
        <v>859</v>
      </c>
      <c r="I33" s="809"/>
      <c r="J33" s="197" t="s">
        <v>910</v>
      </c>
      <c r="K33" s="197" t="s">
        <v>887</v>
      </c>
      <c r="L33" s="199" t="s">
        <v>8</v>
      </c>
      <c r="M33" s="200"/>
      <c r="N33" s="200"/>
      <c r="O33" s="201">
        <f t="shared" si="6"/>
        <v>0</v>
      </c>
      <c r="P33" s="273">
        <f>IF(AND(D32="M",L33="N/A (Please provide reason)"),1,0)</f>
        <v>0</v>
      </c>
      <c r="Q33" s="201"/>
      <c r="R33" s="310"/>
      <c r="S33" s="100"/>
      <c r="T33" s="100"/>
      <c r="U33" s="100"/>
      <c r="V33" s="100"/>
      <c r="W33" s="100"/>
      <c r="X33" s="100"/>
      <c r="Y33" s="100"/>
      <c r="Z33" s="100"/>
      <c r="AA33" s="569" t="s">
        <v>1472</v>
      </c>
      <c r="AB33" s="100"/>
    </row>
    <row r="34" spans="1:54" ht="123" customHeight="1" x14ac:dyDescent="0.3">
      <c r="A34" s="286" t="s">
        <v>836</v>
      </c>
      <c r="B34" s="829" t="s">
        <v>837</v>
      </c>
      <c r="C34" s="800" t="s">
        <v>1734</v>
      </c>
      <c r="D34" s="824" t="s">
        <v>49</v>
      </c>
      <c r="E34" s="752" t="s">
        <v>15</v>
      </c>
      <c r="F34" s="752" t="s">
        <v>15</v>
      </c>
      <c r="G34" s="392" t="s">
        <v>1120</v>
      </c>
      <c r="H34" s="808" t="s">
        <v>898</v>
      </c>
      <c r="I34" s="809"/>
      <c r="J34" s="197" t="s">
        <v>858</v>
      </c>
      <c r="K34" s="840" t="s">
        <v>887</v>
      </c>
      <c r="L34" s="199" t="s">
        <v>8</v>
      </c>
      <c r="M34" s="200"/>
      <c r="N34" s="200"/>
      <c r="O34" s="201">
        <f t="shared" si="6"/>
        <v>0</v>
      </c>
      <c r="P34" s="273">
        <f>IF(AND(D34="M",L34="N/A (Please provide reason)"),1,0)</f>
        <v>0</v>
      </c>
      <c r="Q34" s="201"/>
      <c r="R34" s="310"/>
      <c r="S34" s="100"/>
      <c r="T34" s="100"/>
      <c r="U34" s="100"/>
      <c r="V34" s="100"/>
      <c r="W34" s="100"/>
      <c r="X34" s="100"/>
      <c r="Y34" s="100"/>
      <c r="Z34" s="100"/>
      <c r="AA34" s="569" t="s">
        <v>1472</v>
      </c>
      <c r="AB34" s="100"/>
    </row>
    <row r="35" spans="1:54" ht="98.25" customHeight="1" x14ac:dyDescent="0.3">
      <c r="A35" s="286" t="s">
        <v>838</v>
      </c>
      <c r="B35" s="833"/>
      <c r="C35" s="801"/>
      <c r="D35" s="832"/>
      <c r="E35" s="753"/>
      <c r="F35" s="753"/>
      <c r="G35" s="392" t="s">
        <v>1121</v>
      </c>
      <c r="H35" s="808" t="s">
        <v>899</v>
      </c>
      <c r="I35" s="809"/>
      <c r="J35" s="197" t="s">
        <v>857</v>
      </c>
      <c r="K35" s="841"/>
      <c r="L35" s="199" t="s">
        <v>8</v>
      </c>
      <c r="M35" s="200"/>
      <c r="N35" s="200"/>
      <c r="O35" s="201">
        <f t="shared" si="6"/>
        <v>0</v>
      </c>
      <c r="P35" s="273">
        <f>IF(AND(D34="M",L35="N/A (Please provide reason)"),1,0)</f>
        <v>0</v>
      </c>
      <c r="Q35" s="201"/>
      <c r="R35" s="310"/>
      <c r="S35" s="100"/>
      <c r="T35" s="100"/>
      <c r="U35" s="100"/>
      <c r="V35" s="100"/>
      <c r="W35" s="100"/>
      <c r="X35" s="100"/>
      <c r="Y35" s="100"/>
      <c r="Z35" s="100"/>
      <c r="AA35" s="569" t="s">
        <v>1472</v>
      </c>
      <c r="AB35" s="100"/>
    </row>
    <row r="36" spans="1:54" ht="70.5" customHeight="1" x14ac:dyDescent="0.3">
      <c r="A36" s="286" t="s">
        <v>933</v>
      </c>
      <c r="B36" s="830"/>
      <c r="C36" s="802"/>
      <c r="D36" s="825"/>
      <c r="E36" s="754"/>
      <c r="F36" s="754"/>
      <c r="G36" s="392" t="s">
        <v>1122</v>
      </c>
      <c r="H36" s="808" t="s">
        <v>923</v>
      </c>
      <c r="I36" s="809"/>
      <c r="J36" s="197" t="s">
        <v>924</v>
      </c>
      <c r="K36" s="311" t="s">
        <v>925</v>
      </c>
      <c r="L36" s="199" t="s">
        <v>8</v>
      </c>
      <c r="M36" s="200"/>
      <c r="N36" s="200"/>
      <c r="O36" s="201">
        <f t="shared" ref="O36" si="7">IF(L36="","0",IF(L36="Pass",1,IF(L36="Fail",0,IF(L36="TBD",0,IF(L36="N/A (Please provide reason)",1)))))</f>
        <v>0</v>
      </c>
      <c r="P36" s="313">
        <f>IF(AND(D34="M",L36="N/A (Please provide reason)"),1,0)</f>
        <v>0</v>
      </c>
      <c r="Q36" s="201"/>
      <c r="R36" s="313"/>
      <c r="S36" s="100"/>
      <c r="T36" s="100"/>
      <c r="U36" s="100"/>
      <c r="V36" s="100"/>
      <c r="W36" s="100"/>
      <c r="X36" s="100"/>
      <c r="Y36" s="100"/>
      <c r="Z36" s="100"/>
      <c r="AA36" s="569" t="s">
        <v>1472</v>
      </c>
      <c r="AB36" s="100"/>
    </row>
    <row r="37" spans="1:54" ht="61.5" customHeight="1" x14ac:dyDescent="0.3">
      <c r="A37" s="286" t="s">
        <v>839</v>
      </c>
      <c r="B37" s="390" t="s">
        <v>840</v>
      </c>
      <c r="C37" s="390" t="s">
        <v>1608</v>
      </c>
      <c r="D37" s="85" t="s">
        <v>49</v>
      </c>
      <c r="E37" s="395" t="s">
        <v>15</v>
      </c>
      <c r="F37" s="395" t="s">
        <v>15</v>
      </c>
      <c r="G37" s="391" t="s">
        <v>1123</v>
      </c>
      <c r="H37" s="808" t="s">
        <v>901</v>
      </c>
      <c r="I37" s="809"/>
      <c r="J37" s="197" t="s">
        <v>900</v>
      </c>
      <c r="K37" s="311" t="s">
        <v>887</v>
      </c>
      <c r="L37" s="199" t="s">
        <v>8</v>
      </c>
      <c r="M37" s="200"/>
      <c r="N37" s="200"/>
      <c r="O37" s="201">
        <f t="shared" si="6"/>
        <v>0</v>
      </c>
      <c r="P37" s="273">
        <f>IF(AND(D37="M",L37="N/A (Please provide reason)"),1,0)</f>
        <v>0</v>
      </c>
      <c r="Q37" s="201"/>
      <c r="R37" s="310"/>
      <c r="S37" s="100"/>
      <c r="T37" s="100"/>
      <c r="U37" s="100"/>
      <c r="V37" s="100"/>
      <c r="W37" s="100"/>
      <c r="X37" s="100"/>
      <c r="Y37" s="100"/>
      <c r="Z37" s="100"/>
      <c r="AA37" s="569" t="s">
        <v>1472</v>
      </c>
      <c r="AB37" s="100"/>
    </row>
    <row r="38" spans="1:54" ht="112.5" customHeight="1" x14ac:dyDescent="0.3">
      <c r="A38" s="286" t="s">
        <v>841</v>
      </c>
      <c r="B38" s="829" t="s">
        <v>842</v>
      </c>
      <c r="C38" s="829" t="s">
        <v>1609</v>
      </c>
      <c r="D38" s="824" t="s">
        <v>49</v>
      </c>
      <c r="E38" s="752" t="s">
        <v>15</v>
      </c>
      <c r="F38" s="752" t="s">
        <v>15</v>
      </c>
      <c r="G38" s="391" t="s">
        <v>1124</v>
      </c>
      <c r="H38" s="808" t="s">
        <v>927</v>
      </c>
      <c r="I38" s="809"/>
      <c r="J38" s="197" t="s">
        <v>902</v>
      </c>
      <c r="K38" s="312" t="s">
        <v>887</v>
      </c>
      <c r="L38" s="199" t="s">
        <v>8</v>
      </c>
      <c r="M38" s="200"/>
      <c r="N38" s="200"/>
      <c r="O38" s="201">
        <f t="shared" si="6"/>
        <v>0</v>
      </c>
      <c r="P38" s="273">
        <f>IF(AND(D38="M",L38="N/A (Please provide reason)"),1,0)</f>
        <v>0</v>
      </c>
      <c r="Q38" s="201"/>
      <c r="R38" s="310"/>
      <c r="S38" s="100"/>
      <c r="T38" s="100"/>
      <c r="U38" s="100"/>
      <c r="V38" s="100"/>
      <c r="W38" s="100"/>
      <c r="X38" s="100"/>
      <c r="Y38" s="100"/>
      <c r="Z38" s="100"/>
      <c r="AA38" s="569" t="s">
        <v>1472</v>
      </c>
      <c r="AB38" s="100"/>
    </row>
    <row r="39" spans="1:54" ht="110.25" customHeight="1" x14ac:dyDescent="0.3">
      <c r="A39" s="286" t="s">
        <v>843</v>
      </c>
      <c r="B39" s="830"/>
      <c r="C39" s="830"/>
      <c r="D39" s="825"/>
      <c r="E39" s="754"/>
      <c r="F39" s="754"/>
      <c r="G39" s="391" t="s">
        <v>1125</v>
      </c>
      <c r="H39" s="808" t="s">
        <v>926</v>
      </c>
      <c r="I39" s="809"/>
      <c r="J39" s="197" t="s">
        <v>903</v>
      </c>
      <c r="K39" s="312" t="s">
        <v>887</v>
      </c>
      <c r="L39" s="199" t="s">
        <v>8</v>
      </c>
      <c r="M39" s="200"/>
      <c r="N39" s="200"/>
      <c r="O39" s="201">
        <f t="shared" si="6"/>
        <v>0</v>
      </c>
      <c r="P39" s="273">
        <f>IF(AND(D38="M",L39="N/A (Please provide reason)"),1,0)</f>
        <v>0</v>
      </c>
      <c r="Q39" s="201"/>
      <c r="R39" s="310"/>
      <c r="S39" s="100"/>
      <c r="T39" s="100"/>
      <c r="U39" s="100"/>
      <c r="V39" s="100"/>
      <c r="W39" s="100"/>
      <c r="X39" s="100"/>
      <c r="Y39" s="100"/>
      <c r="Z39" s="100"/>
      <c r="AA39" s="569" t="s">
        <v>1472</v>
      </c>
      <c r="AB39" s="100"/>
    </row>
    <row r="40" spans="1:54" ht="98.1" customHeight="1" x14ac:dyDescent="0.3">
      <c r="A40" s="286" t="s">
        <v>844</v>
      </c>
      <c r="B40" s="390" t="s">
        <v>845</v>
      </c>
      <c r="C40" s="390" t="s">
        <v>1610</v>
      </c>
      <c r="D40" s="290" t="s">
        <v>7</v>
      </c>
      <c r="E40" s="198" t="s">
        <v>15</v>
      </c>
      <c r="F40" s="198" t="s">
        <v>15</v>
      </c>
      <c r="G40" s="391" t="s">
        <v>1126</v>
      </c>
      <c r="H40" s="808" t="s">
        <v>846</v>
      </c>
      <c r="I40" s="809"/>
      <c r="J40" s="311" t="s">
        <v>883</v>
      </c>
      <c r="K40" s="311" t="s">
        <v>887</v>
      </c>
      <c r="L40" s="199" t="s">
        <v>8</v>
      </c>
      <c r="M40" s="200"/>
      <c r="N40" s="200"/>
      <c r="O40" s="201">
        <f t="shared" si="6"/>
        <v>0</v>
      </c>
      <c r="P40" s="273">
        <f>IF(AND(D40="M",L40="N/A (Please provide reason)"),1,0)</f>
        <v>0</v>
      </c>
      <c r="Q40" s="201"/>
      <c r="R40" s="310"/>
      <c r="S40" s="100"/>
      <c r="T40" s="100"/>
      <c r="U40" s="100"/>
      <c r="V40" s="100"/>
      <c r="W40" s="100"/>
      <c r="X40" s="100"/>
      <c r="Y40" s="100"/>
      <c r="Z40" s="100"/>
      <c r="AA40" s="569" t="s">
        <v>1472</v>
      </c>
      <c r="AB40" s="100"/>
    </row>
    <row r="41" spans="1:54" ht="403.2" x14ac:dyDescent="0.3">
      <c r="A41" s="286" t="s">
        <v>847</v>
      </c>
      <c r="B41" s="307" t="s">
        <v>848</v>
      </c>
      <c r="C41" s="637" t="s">
        <v>1735</v>
      </c>
      <c r="D41" s="290" t="s">
        <v>7</v>
      </c>
      <c r="E41" s="198" t="s">
        <v>15</v>
      </c>
      <c r="F41" s="198" t="s">
        <v>15</v>
      </c>
      <c r="G41" s="650" t="s">
        <v>1127</v>
      </c>
      <c r="H41" s="780" t="s">
        <v>864</v>
      </c>
      <c r="I41" s="781"/>
      <c r="J41" s="47" t="s">
        <v>1524</v>
      </c>
      <c r="K41" s="47" t="s">
        <v>928</v>
      </c>
      <c r="L41" s="199" t="s">
        <v>8</v>
      </c>
      <c r="M41" s="200"/>
      <c r="N41" s="200"/>
      <c r="O41" s="201">
        <f t="shared" si="6"/>
        <v>0</v>
      </c>
      <c r="P41" s="273">
        <f>IF(AND(D41="M",L41="N/A (Please provide reason)"),1,0)</f>
        <v>0</v>
      </c>
      <c r="Q41" s="201"/>
      <c r="R41" s="310"/>
      <c r="S41" s="100"/>
      <c r="T41" s="100"/>
      <c r="U41" s="100"/>
      <c r="V41" s="100"/>
      <c r="W41" s="100"/>
      <c r="X41" s="100"/>
      <c r="Y41" s="100"/>
      <c r="Z41" s="100"/>
      <c r="AA41" s="569" t="s">
        <v>1472</v>
      </c>
      <c r="AB41" s="100"/>
    </row>
    <row r="42" spans="1:54" ht="144" x14ac:dyDescent="0.3">
      <c r="A42" s="96" t="s">
        <v>1557</v>
      </c>
      <c r="B42" s="631" t="s">
        <v>1532</v>
      </c>
      <c r="C42" s="648" t="s">
        <v>1736</v>
      </c>
      <c r="D42" s="288" t="s">
        <v>28</v>
      </c>
      <c r="E42" s="640" t="s">
        <v>21</v>
      </c>
      <c r="F42" s="389" t="s">
        <v>15</v>
      </c>
      <c r="G42" s="650" t="s">
        <v>1535</v>
      </c>
      <c r="H42" s="780" t="s">
        <v>1536</v>
      </c>
      <c r="I42" s="781"/>
      <c r="J42" s="47" t="s">
        <v>1633</v>
      </c>
      <c r="K42" s="654" t="s">
        <v>1534</v>
      </c>
      <c r="L42" s="199" t="s">
        <v>8</v>
      </c>
      <c r="M42" s="200"/>
      <c r="N42" s="200"/>
      <c r="O42" s="201"/>
      <c r="P42" s="607"/>
      <c r="Q42" s="201"/>
      <c r="R42" s="607"/>
      <c r="S42" s="100"/>
      <c r="T42" s="100"/>
      <c r="U42" s="100"/>
      <c r="V42" s="100"/>
      <c r="W42" s="100"/>
      <c r="X42" s="100"/>
      <c r="Y42" s="100"/>
      <c r="Z42" s="100"/>
      <c r="AA42" s="569"/>
      <c r="AB42" s="100"/>
    </row>
    <row r="43" spans="1:54" s="558" customFormat="1" x14ac:dyDescent="0.3">
      <c r="A43" s="284" t="s">
        <v>1468</v>
      </c>
      <c r="B43" s="559"/>
      <c r="C43" s="559"/>
      <c r="D43" s="560"/>
      <c r="E43" s="560"/>
      <c r="F43" s="560"/>
      <c r="G43" s="562"/>
      <c r="H43" s="563"/>
      <c r="I43" s="563"/>
      <c r="J43" s="563"/>
      <c r="K43" s="613"/>
      <c r="L43" s="564"/>
      <c r="M43" s="565"/>
      <c r="N43" s="565"/>
      <c r="O43" s="566"/>
      <c r="P43" s="567"/>
      <c r="Q43" s="566"/>
      <c r="R43" s="567"/>
      <c r="S43" s="556"/>
      <c r="T43" s="556"/>
      <c r="U43" s="556"/>
      <c r="V43" s="556"/>
      <c r="W43" s="556"/>
      <c r="X43" s="556"/>
      <c r="Y43" s="556"/>
      <c r="Z43" s="556"/>
      <c r="AA43" s="569"/>
      <c r="AB43" s="556"/>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row>
    <row r="44" spans="1:54" s="558" customFormat="1" x14ac:dyDescent="0.3">
      <c r="A44" s="284" t="s">
        <v>1469</v>
      </c>
      <c r="B44" s="559"/>
      <c r="C44" s="559"/>
      <c r="D44" s="560"/>
      <c r="E44" s="560"/>
      <c r="F44" s="560"/>
      <c r="G44" s="562"/>
      <c r="H44" s="563"/>
      <c r="I44" s="563"/>
      <c r="J44" s="563"/>
      <c r="K44" s="612"/>
      <c r="L44" s="564"/>
      <c r="M44" s="565"/>
      <c r="N44" s="565"/>
      <c r="O44" s="566"/>
      <c r="P44" s="567"/>
      <c r="Q44" s="566"/>
      <c r="R44" s="567"/>
      <c r="S44" s="556"/>
      <c r="T44" s="556"/>
      <c r="U44" s="556"/>
      <c r="V44" s="556"/>
      <c r="W44" s="556"/>
      <c r="X44" s="556"/>
      <c r="Y44" s="556"/>
      <c r="Z44" s="556"/>
      <c r="AA44" s="569"/>
      <c r="AB44" s="556"/>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7"/>
      <c r="AZ44" s="557"/>
      <c r="BA44" s="557"/>
      <c r="BB44" s="557"/>
    </row>
    <row r="45" spans="1:54" ht="78.75" customHeight="1" x14ac:dyDescent="0.3">
      <c r="A45" s="491" t="s">
        <v>849</v>
      </c>
      <c r="B45" s="764" t="s">
        <v>850</v>
      </c>
      <c r="C45" s="755" t="s">
        <v>1737</v>
      </c>
      <c r="D45" s="309" t="s">
        <v>7</v>
      </c>
      <c r="E45" s="758" t="s">
        <v>15</v>
      </c>
      <c r="F45" s="758" t="s">
        <v>15</v>
      </c>
      <c r="G45" s="848" t="s">
        <v>1419</v>
      </c>
      <c r="H45" s="780" t="s">
        <v>1103</v>
      </c>
      <c r="I45" s="781"/>
      <c r="J45" s="47" t="s">
        <v>1101</v>
      </c>
      <c r="K45" s="755" t="s">
        <v>1057</v>
      </c>
      <c r="L45" s="199" t="s">
        <v>8</v>
      </c>
      <c r="M45" s="200"/>
      <c r="N45" s="200"/>
      <c r="O45" s="201">
        <f t="shared" ref="O45:O46" si="8">IF(L45="","0",IF(L45="Pass",1,IF(L45="Fail",0,IF(L45="TBD",0,IF(L45="N/A (Please provide reason)",1)))))</f>
        <v>0</v>
      </c>
      <c r="P45" s="414">
        <f>IF(AND(D45="M",L45="N/A (Please provide reason)"),1,0)</f>
        <v>0</v>
      </c>
      <c r="Q45" s="201"/>
      <c r="R45" s="310"/>
      <c r="S45" s="100"/>
      <c r="T45" s="100"/>
      <c r="U45" s="100"/>
      <c r="V45" s="100"/>
      <c r="W45" s="100"/>
      <c r="X45" s="100"/>
      <c r="Y45" s="100"/>
      <c r="Z45" s="100"/>
      <c r="AA45" s="569" t="s">
        <v>1471</v>
      </c>
      <c r="AB45" s="100"/>
    </row>
    <row r="46" spans="1:54" ht="132.75" customHeight="1" x14ac:dyDescent="0.3">
      <c r="A46" s="491" t="s">
        <v>934</v>
      </c>
      <c r="B46" s="766"/>
      <c r="C46" s="757"/>
      <c r="D46" s="417" t="s">
        <v>28</v>
      </c>
      <c r="E46" s="759"/>
      <c r="F46" s="759"/>
      <c r="G46" s="849"/>
      <c r="H46" s="780" t="s">
        <v>1104</v>
      </c>
      <c r="I46" s="781"/>
      <c r="J46" s="47" t="s">
        <v>1102</v>
      </c>
      <c r="K46" s="757"/>
      <c r="L46" s="199" t="s">
        <v>8</v>
      </c>
      <c r="M46" s="200"/>
      <c r="N46" s="200"/>
      <c r="O46" s="201">
        <f t="shared" si="8"/>
        <v>0</v>
      </c>
      <c r="P46" s="414">
        <f>IF(AND(D45="M",L46="N/A (Please provide reason)"),1,0)</f>
        <v>0</v>
      </c>
      <c r="Q46" s="201"/>
      <c r="R46" s="414"/>
      <c r="S46" s="100"/>
      <c r="T46" s="100"/>
      <c r="U46" s="100"/>
      <c r="V46" s="100"/>
      <c r="W46" s="100"/>
      <c r="X46" s="100"/>
      <c r="Y46" s="100"/>
      <c r="Z46" s="100"/>
      <c r="AA46" s="569" t="s">
        <v>1472</v>
      </c>
      <c r="AB46" s="100"/>
    </row>
    <row r="47" spans="1:54" ht="120.75" customHeight="1" x14ac:dyDescent="0.3">
      <c r="A47" s="491" t="s">
        <v>935</v>
      </c>
      <c r="B47" s="764" t="s">
        <v>1061</v>
      </c>
      <c r="C47" s="755" t="s">
        <v>1738</v>
      </c>
      <c r="D47" s="370" t="s">
        <v>7</v>
      </c>
      <c r="E47" s="758" t="s">
        <v>15</v>
      </c>
      <c r="F47" s="845" t="s">
        <v>21</v>
      </c>
      <c r="G47" s="848" t="s">
        <v>1128</v>
      </c>
      <c r="H47" s="780" t="s">
        <v>1106</v>
      </c>
      <c r="I47" s="781"/>
      <c r="J47" s="47" t="s">
        <v>1291</v>
      </c>
      <c r="K47" s="755" t="s">
        <v>1057</v>
      </c>
      <c r="L47" s="199" t="s">
        <v>8</v>
      </c>
      <c r="M47" s="200"/>
      <c r="N47" s="200"/>
      <c r="O47" s="201">
        <f t="shared" ref="O47:O48" si="9">IF(L47="","0",IF(L47="Pass",1,IF(L47="Fail",0,IF(L47="TBD",0,IF(L47="N/A (Please provide reason)",1)))))</f>
        <v>0</v>
      </c>
      <c r="P47" s="414">
        <f>IF(AND(D47="M",L47="N/A (Please provide reason)"),1,0)</f>
        <v>0</v>
      </c>
      <c r="Q47" s="201"/>
      <c r="R47" s="414"/>
      <c r="S47" s="100"/>
      <c r="T47" s="100"/>
      <c r="U47" s="100"/>
      <c r="V47" s="100"/>
      <c r="W47" s="100"/>
      <c r="X47" s="100"/>
      <c r="Y47" s="100"/>
      <c r="Z47" s="100"/>
      <c r="AA47" s="569" t="s">
        <v>1472</v>
      </c>
      <c r="AB47" s="100"/>
    </row>
    <row r="48" spans="1:54" ht="143.25" customHeight="1" x14ac:dyDescent="0.3">
      <c r="A48" s="491" t="s">
        <v>851</v>
      </c>
      <c r="B48" s="766"/>
      <c r="C48" s="757"/>
      <c r="D48" s="417" t="s">
        <v>28</v>
      </c>
      <c r="E48" s="759"/>
      <c r="F48" s="847"/>
      <c r="G48" s="849"/>
      <c r="H48" s="780" t="s">
        <v>1105</v>
      </c>
      <c r="I48" s="781"/>
      <c r="J48" s="47" t="s">
        <v>1292</v>
      </c>
      <c r="K48" s="757"/>
      <c r="L48" s="199" t="s">
        <v>8</v>
      </c>
      <c r="M48" s="200"/>
      <c r="N48" s="200"/>
      <c r="O48" s="201">
        <f t="shared" si="9"/>
        <v>0</v>
      </c>
      <c r="P48" s="414">
        <f>IF(AND(D47="M",L48="N/A (Please provide reason)"),1,0)</f>
        <v>0</v>
      </c>
      <c r="Q48" s="201"/>
      <c r="R48" s="414"/>
      <c r="S48" s="100"/>
      <c r="T48" s="100"/>
      <c r="U48" s="100"/>
      <c r="V48" s="100"/>
      <c r="W48" s="100"/>
      <c r="X48" s="100"/>
      <c r="Y48" s="100"/>
      <c r="Z48" s="100"/>
      <c r="AA48" s="569" t="s">
        <v>1472</v>
      </c>
      <c r="AB48" s="100"/>
    </row>
    <row r="49" spans="1:54" ht="81.75" customHeight="1" x14ac:dyDescent="0.3">
      <c r="A49" s="491" t="s">
        <v>852</v>
      </c>
      <c r="B49" s="831" t="s">
        <v>853</v>
      </c>
      <c r="C49" s="831" t="s">
        <v>1739</v>
      </c>
      <c r="D49" s="745" t="s">
        <v>7</v>
      </c>
      <c r="E49" s="758" t="s">
        <v>15</v>
      </c>
      <c r="F49" s="845" t="s">
        <v>21</v>
      </c>
      <c r="G49" s="755" t="s">
        <v>1513</v>
      </c>
      <c r="H49" s="780" t="s">
        <v>1511</v>
      </c>
      <c r="I49" s="781"/>
      <c r="J49" s="654" t="s">
        <v>1514</v>
      </c>
      <c r="K49" s="755" t="s">
        <v>1241</v>
      </c>
      <c r="L49" s="199" t="s">
        <v>8</v>
      </c>
      <c r="M49" s="200"/>
      <c r="N49" s="200"/>
      <c r="O49" s="201">
        <f t="shared" ref="O49:O52" si="10">IF(L49="","0",IF(L49="Pass",1,IF(L49="Fail",0,IF(L49="TBD",0,IF(L49="N/A (Please provide reason)",1)))))</f>
        <v>0</v>
      </c>
      <c r="P49" s="273">
        <f>IF(AND(D49="M",L49="N/A (Please provide reason)"),1,0)</f>
        <v>0</v>
      </c>
      <c r="Q49" s="201"/>
      <c r="R49" s="310"/>
      <c r="S49" s="100"/>
      <c r="T49" s="100"/>
      <c r="U49" s="100"/>
      <c r="V49" s="100"/>
      <c r="W49" s="100"/>
      <c r="X49" s="100"/>
      <c r="Y49" s="100"/>
      <c r="Z49" s="100"/>
      <c r="AA49" s="569" t="s">
        <v>1471</v>
      </c>
      <c r="AB49" s="100"/>
    </row>
    <row r="50" spans="1:54" ht="92.25" customHeight="1" x14ac:dyDescent="0.3">
      <c r="A50" s="491" t="s">
        <v>854</v>
      </c>
      <c r="B50" s="764"/>
      <c r="C50" s="764"/>
      <c r="D50" s="746"/>
      <c r="E50" s="768"/>
      <c r="F50" s="846"/>
      <c r="G50" s="756"/>
      <c r="H50" s="790" t="s">
        <v>1512</v>
      </c>
      <c r="I50" s="791"/>
      <c r="J50" s="654" t="s">
        <v>1533</v>
      </c>
      <c r="K50" s="757"/>
      <c r="L50" s="483" t="s">
        <v>8</v>
      </c>
      <c r="M50" s="480"/>
      <c r="N50" s="480"/>
      <c r="O50" s="478">
        <f t="shared" ref="O50:O51" si="11">IF(L50="","0",IF(L50="Pass",1,IF(L50="Fail",0,IF(L50="TBD",0,IF(L50="N/A (Please provide reason)",1)))))</f>
        <v>0</v>
      </c>
      <c r="P50" s="479">
        <f>IF(AND(D49="M",L50="N/A (Please provide reason)"),1,0)</f>
        <v>0</v>
      </c>
      <c r="Q50" s="478"/>
      <c r="R50" s="479"/>
      <c r="S50" s="100"/>
      <c r="T50" s="100"/>
      <c r="U50" s="100"/>
      <c r="V50" s="100"/>
      <c r="W50" s="100"/>
      <c r="X50" s="100"/>
      <c r="Y50" s="100"/>
      <c r="Z50" s="100"/>
      <c r="AA50" s="569" t="s">
        <v>1471</v>
      </c>
      <c r="AB50" s="100"/>
    </row>
    <row r="51" spans="1:54" ht="205.5" customHeight="1" x14ac:dyDescent="0.3">
      <c r="A51" s="492" t="s">
        <v>1139</v>
      </c>
      <c r="B51" s="523" t="s">
        <v>1239</v>
      </c>
      <c r="C51" s="523" t="s">
        <v>1740</v>
      </c>
      <c r="D51" s="531" t="s">
        <v>7</v>
      </c>
      <c r="E51" s="389" t="s">
        <v>15</v>
      </c>
      <c r="F51" s="463" t="s">
        <v>21</v>
      </c>
      <c r="G51" s="653" t="s">
        <v>1515</v>
      </c>
      <c r="H51" s="780" t="s">
        <v>1516</v>
      </c>
      <c r="I51" s="781"/>
      <c r="J51" s="47" t="s">
        <v>1517</v>
      </c>
      <c r="K51" s="653" t="s">
        <v>1240</v>
      </c>
      <c r="L51" s="199" t="s">
        <v>8</v>
      </c>
      <c r="M51" s="200"/>
      <c r="N51" s="200"/>
      <c r="O51" s="478">
        <f t="shared" si="11"/>
        <v>0</v>
      </c>
      <c r="P51" s="479">
        <f>IF(AND(D51="M",L51="N/A (Please provide reason)"),1,0)</f>
        <v>0</v>
      </c>
      <c r="Q51" s="201"/>
      <c r="R51" s="477"/>
      <c r="S51" s="100"/>
      <c r="T51" s="100"/>
      <c r="U51" s="100"/>
      <c r="V51" s="100"/>
      <c r="W51" s="100"/>
      <c r="X51" s="100"/>
      <c r="Y51" s="100"/>
      <c r="Z51" s="100"/>
      <c r="AA51" s="569" t="s">
        <v>1472</v>
      </c>
      <c r="AB51" s="10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32" customHeight="1" x14ac:dyDescent="0.3">
      <c r="A52" s="491" t="s">
        <v>1140</v>
      </c>
      <c r="B52" s="308" t="s">
        <v>855</v>
      </c>
      <c r="C52" s="482" t="s">
        <v>1741</v>
      </c>
      <c r="D52" s="87" t="s">
        <v>722</v>
      </c>
      <c r="E52" s="389" t="s">
        <v>15</v>
      </c>
      <c r="F52" s="463" t="s">
        <v>21</v>
      </c>
      <c r="G52" s="650" t="s">
        <v>929</v>
      </c>
      <c r="H52" s="780" t="s">
        <v>932</v>
      </c>
      <c r="I52" s="781"/>
      <c r="J52" s="47" t="s">
        <v>870</v>
      </c>
      <c r="K52" s="47" t="s">
        <v>887</v>
      </c>
      <c r="L52" s="199" t="s">
        <v>8</v>
      </c>
      <c r="M52" s="200"/>
      <c r="N52" s="200"/>
      <c r="O52" s="201">
        <f t="shared" si="10"/>
        <v>0</v>
      </c>
      <c r="P52" s="273">
        <f>IF(AND(D52="M",L52="N/A (Please provide reason)"),1,0)</f>
        <v>0</v>
      </c>
      <c r="Q52" s="201"/>
      <c r="R52" s="310"/>
      <c r="S52" s="100"/>
      <c r="T52" s="100"/>
      <c r="U52" s="100"/>
      <c r="V52" s="100"/>
      <c r="W52" s="100"/>
      <c r="X52" s="100"/>
      <c r="Y52" s="100"/>
      <c r="Z52" s="100"/>
      <c r="AA52" s="569" t="s">
        <v>1472</v>
      </c>
      <c r="AB52" s="10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56.75" customHeight="1" x14ac:dyDescent="0.3">
      <c r="A53" s="491" t="s">
        <v>1141</v>
      </c>
      <c r="B53" s="287" t="s">
        <v>856</v>
      </c>
      <c r="C53" s="481" t="s">
        <v>1742</v>
      </c>
      <c r="D53" s="290" t="s">
        <v>7</v>
      </c>
      <c r="E53" s="389" t="s">
        <v>15</v>
      </c>
      <c r="F53" s="463" t="s">
        <v>21</v>
      </c>
      <c r="G53" s="650" t="s">
        <v>871</v>
      </c>
      <c r="H53" s="780" t="s">
        <v>931</v>
      </c>
      <c r="I53" s="781"/>
      <c r="J53" s="47" t="s">
        <v>930</v>
      </c>
      <c r="K53" s="47" t="s">
        <v>887</v>
      </c>
      <c r="L53" s="199" t="s">
        <v>8</v>
      </c>
      <c r="M53" s="200"/>
      <c r="N53" s="200"/>
      <c r="O53" s="201">
        <f t="shared" ref="O53" si="12">IF(L53="","0",IF(L53="Pass",1,IF(L53="Fail",0,IF(L53="TBD",0,IF(L53="N/A (Please provide reason)",1)))))</f>
        <v>0</v>
      </c>
      <c r="P53" s="619">
        <f>IF(AND(D53="M",L53="N/A (Please provide reason)"),1,0)</f>
        <v>0</v>
      </c>
      <c r="Q53" s="201"/>
      <c r="R53" s="619"/>
      <c r="S53" s="100"/>
      <c r="T53" s="100"/>
      <c r="U53" s="100"/>
      <c r="V53" s="100"/>
      <c r="W53" s="100"/>
      <c r="X53" s="100"/>
      <c r="Y53" s="100"/>
      <c r="Z53" s="100"/>
      <c r="AA53" s="569" t="s">
        <v>1472</v>
      </c>
      <c r="AB53" s="10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s="558" customFormat="1" x14ac:dyDescent="0.3">
      <c r="A54" s="284" t="s">
        <v>1470</v>
      </c>
      <c r="B54" s="559"/>
      <c r="C54" s="559"/>
      <c r="D54" s="560"/>
      <c r="E54" s="561"/>
      <c r="F54" s="561"/>
      <c r="G54" s="562"/>
      <c r="H54" s="563"/>
      <c r="I54" s="563"/>
      <c r="J54" s="563"/>
      <c r="K54" s="563"/>
      <c r="L54" s="564"/>
      <c r="M54" s="565"/>
      <c r="N54" s="565"/>
      <c r="O54" s="566"/>
      <c r="P54" s="567"/>
      <c r="Q54" s="566"/>
      <c r="R54" s="567"/>
      <c r="S54" s="556"/>
      <c r="T54" s="556"/>
      <c r="U54" s="556"/>
      <c r="V54" s="556"/>
      <c r="W54" s="556"/>
      <c r="X54" s="556"/>
      <c r="Y54" s="556"/>
      <c r="Z54" s="556"/>
      <c r="AA54" s="569"/>
      <c r="AB54" s="556"/>
    </row>
    <row r="55" spans="1:54" x14ac:dyDescent="0.3">
      <c r="A55" s="291"/>
      <c r="B55" s="196"/>
      <c r="C55" s="196"/>
      <c r="D55" s="292"/>
      <c r="E55" s="292"/>
      <c r="F55" s="292"/>
      <c r="G55" s="293"/>
      <c r="H55" s="294"/>
      <c r="I55" s="294"/>
      <c r="J55" s="295"/>
      <c r="K55" s="295"/>
      <c r="L55" s="296"/>
      <c r="M55" s="297"/>
      <c r="N55" s="297"/>
      <c r="O55" s="297"/>
      <c r="P55" s="298"/>
      <c r="Q55" s="297"/>
      <c r="R55" s="298"/>
      <c r="S55" s="100"/>
      <c r="T55" s="100"/>
      <c r="U55" s="100"/>
      <c r="V55" s="100"/>
      <c r="W55" s="100"/>
      <c r="X55" s="100"/>
      <c r="Y55" s="100"/>
      <c r="Z55" s="100"/>
      <c r="AA55" s="569"/>
      <c r="AB55" s="10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3.8" x14ac:dyDescent="0.3">
      <c r="A56" s="299"/>
      <c r="B56" s="300"/>
      <c r="C56" s="301"/>
      <c r="D56" s="301"/>
      <c r="E56" s="301"/>
      <c r="F56" s="301"/>
      <c r="G56" s="301"/>
      <c r="H56" s="301"/>
      <c r="I56" s="301"/>
      <c r="J56" s="301"/>
      <c r="K56" s="301"/>
      <c r="L56" s="302" t="s">
        <v>503</v>
      </c>
      <c r="M56" s="436" t="s">
        <v>1168</v>
      </c>
      <c r="N56" s="100"/>
      <c r="O56" s="100"/>
      <c r="P56" s="100"/>
      <c r="Q56" s="100"/>
      <c r="R56" s="100"/>
      <c r="S56" s="100"/>
      <c r="T56" s="100"/>
      <c r="U56" s="100"/>
      <c r="V56" s="100"/>
      <c r="W56" s="100"/>
      <c r="X56" s="100"/>
      <c r="Y56" s="100"/>
      <c r="Z56" s="100"/>
      <c r="AA56" s="569"/>
      <c r="AB56" s="10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x14ac:dyDescent="0.3">
      <c r="A57" s="99"/>
      <c r="B57" s="100"/>
      <c r="C57" s="101"/>
      <c r="D57" s="100"/>
      <c r="E57" s="100"/>
      <c r="F57" s="100"/>
      <c r="G57" s="99"/>
      <c r="H57" s="100"/>
      <c r="I57" s="100"/>
      <c r="J57" s="100"/>
      <c r="K57" s="100"/>
      <c r="L57" s="41" t="s">
        <v>8</v>
      </c>
      <c r="M57" s="125" t="s">
        <v>1164</v>
      </c>
      <c r="N57" s="252">
        <f>SUM(N58:N59)</f>
        <v>23</v>
      </c>
      <c r="O57" s="100"/>
      <c r="P57" s="100"/>
      <c r="Q57" s="100"/>
      <c r="R57" s="100"/>
      <c r="S57" s="100"/>
      <c r="T57" s="100"/>
      <c r="U57" s="100"/>
      <c r="V57" s="100"/>
      <c r="W57" s="100"/>
      <c r="X57" s="100"/>
      <c r="Y57" s="100"/>
      <c r="Z57" s="100"/>
      <c r="AA57" s="569"/>
      <c r="AB57" s="10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x14ac:dyDescent="0.3">
      <c r="A58" s="99"/>
      <c r="B58" s="100"/>
      <c r="C58" s="101"/>
      <c r="D58" s="100"/>
      <c r="E58" s="100"/>
      <c r="F58" s="100"/>
      <c r="G58" s="99"/>
      <c r="H58" s="100"/>
      <c r="I58" s="100"/>
      <c r="J58" s="100"/>
      <c r="K58" s="100"/>
      <c r="L58" s="21" t="s">
        <v>11</v>
      </c>
      <c r="M58" s="125" t="s">
        <v>12</v>
      </c>
      <c r="N58" s="256">
        <f>COUNTIFS(Q1:Q54,0)</f>
        <v>23</v>
      </c>
      <c r="O58" s="100"/>
      <c r="P58" s="100"/>
      <c r="Q58" s="100"/>
      <c r="R58" s="100"/>
      <c r="S58" s="100"/>
      <c r="T58" s="100"/>
      <c r="U58" s="100"/>
      <c r="V58" s="100"/>
      <c r="W58" s="100"/>
      <c r="X58" s="100"/>
      <c r="Y58" s="100"/>
      <c r="Z58" s="100"/>
      <c r="AA58" s="569"/>
      <c r="AB58" s="10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30" customHeight="1" x14ac:dyDescent="0.3">
      <c r="A59" s="99"/>
      <c r="B59" s="100"/>
      <c r="C59" s="101"/>
      <c r="D59" s="100"/>
      <c r="E59" s="100"/>
      <c r="F59" s="100"/>
      <c r="G59" s="99"/>
      <c r="H59" s="100"/>
      <c r="I59" s="100"/>
      <c r="J59" s="100"/>
      <c r="K59" s="100"/>
      <c r="L59" s="20" t="s">
        <v>504</v>
      </c>
      <c r="M59" s="257" t="s">
        <v>773</v>
      </c>
      <c r="N59" s="256">
        <f>COUNTIFS(Q1:Q54,1)</f>
        <v>0</v>
      </c>
      <c r="O59" s="100"/>
      <c r="P59" s="100"/>
      <c r="Q59" s="100"/>
      <c r="R59" s="100"/>
      <c r="S59" s="100"/>
      <c r="T59" s="100"/>
      <c r="U59" s="100"/>
      <c r="V59" s="100"/>
      <c r="W59" s="100"/>
      <c r="X59" s="100"/>
      <c r="Y59" s="100"/>
      <c r="Z59" s="100"/>
      <c r="AA59" s="569"/>
      <c r="AB59" s="10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x14ac:dyDescent="0.3">
      <c r="A60" s="99"/>
      <c r="B60" s="100"/>
      <c r="C60" s="101"/>
      <c r="D60" s="100"/>
      <c r="E60" s="100"/>
      <c r="F60" s="100"/>
      <c r="G60" s="99"/>
      <c r="H60" s="100"/>
      <c r="I60" s="100"/>
      <c r="J60" s="100"/>
      <c r="K60" s="100"/>
      <c r="L60" s="22" t="s">
        <v>13</v>
      </c>
      <c r="M60" s="257" t="s">
        <v>774</v>
      </c>
      <c r="N60" s="23">
        <f>SUM(N59/N57)</f>
        <v>0</v>
      </c>
      <c r="O60" s="100" t="s">
        <v>9</v>
      </c>
      <c r="P60" s="100" t="s">
        <v>9</v>
      </c>
      <c r="Q60" s="100" t="s">
        <v>9</v>
      </c>
      <c r="R60" s="100" t="s">
        <v>9</v>
      </c>
      <c r="S60" s="100"/>
      <c r="T60" s="100"/>
      <c r="U60" s="100"/>
      <c r="V60" s="100"/>
      <c r="W60" s="100"/>
      <c r="X60" s="100"/>
      <c r="Y60" s="100"/>
      <c r="Z60" s="100"/>
      <c r="AA60" s="569"/>
      <c r="AB60" s="10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x14ac:dyDescent="0.3">
      <c r="A61" s="99"/>
      <c r="B61" s="100"/>
      <c r="C61" s="101"/>
      <c r="D61" s="100"/>
      <c r="E61" s="100"/>
      <c r="F61" s="100"/>
      <c r="G61" s="99"/>
      <c r="H61" s="100"/>
      <c r="I61" s="100"/>
      <c r="J61" s="100"/>
      <c r="K61" s="100"/>
      <c r="L61" s="100"/>
      <c r="M61" s="100"/>
      <c r="N61" s="100"/>
      <c r="O61" s="254"/>
      <c r="P61" s="100"/>
      <c r="Q61" s="254"/>
      <c r="R61" s="100"/>
      <c r="S61" s="100"/>
      <c r="T61" s="100"/>
      <c r="U61" s="100"/>
      <c r="V61" s="100"/>
      <c r="W61" s="100"/>
      <c r="X61" s="100"/>
      <c r="Y61" s="100"/>
      <c r="Z61" s="100"/>
      <c r="AA61" s="569"/>
      <c r="AB61" s="10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x14ac:dyDescent="0.3">
      <c r="A62" s="99"/>
      <c r="B62" s="100"/>
      <c r="C62" s="101"/>
      <c r="D62" s="100"/>
      <c r="E62" s="100"/>
      <c r="F62" s="100"/>
      <c r="G62" s="99"/>
      <c r="H62" s="100"/>
      <c r="I62" s="100"/>
      <c r="J62" s="100"/>
      <c r="K62" s="100"/>
      <c r="L62" s="100"/>
      <c r="M62" s="436" t="s">
        <v>271</v>
      </c>
      <c r="N62" s="253"/>
      <c r="O62" s="100"/>
      <c r="P62" s="100"/>
      <c r="Q62" s="100"/>
      <c r="R62" s="100"/>
      <c r="S62" s="100"/>
      <c r="T62" s="100"/>
      <c r="U62" s="100"/>
      <c r="V62" s="100"/>
      <c r="W62" s="100"/>
      <c r="X62" s="100"/>
      <c r="Y62" s="100"/>
      <c r="Z62" s="100"/>
      <c r="AA62" s="569"/>
      <c r="AB62" s="10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x14ac:dyDescent="0.3">
      <c r="A63" s="99"/>
      <c r="B63" s="100"/>
      <c r="C63" s="101"/>
      <c r="D63" s="100"/>
      <c r="E63" s="100"/>
      <c r="F63" s="100"/>
      <c r="G63" s="99"/>
      <c r="H63" s="100"/>
      <c r="I63" s="100"/>
      <c r="J63" s="100"/>
      <c r="K63" s="100"/>
      <c r="L63" s="100"/>
      <c r="M63" s="125" t="s">
        <v>1164</v>
      </c>
      <c r="N63" s="252">
        <f>SUM(N64:N65)</f>
        <v>19</v>
      </c>
      <c r="O63" s="100"/>
      <c r="P63" s="100"/>
      <c r="Q63" s="100"/>
      <c r="R63" s="100"/>
      <c r="S63" s="100"/>
      <c r="T63" s="100"/>
      <c r="U63" s="100"/>
      <c r="V63" s="100"/>
      <c r="W63" s="100"/>
      <c r="X63" s="100"/>
      <c r="Y63" s="100"/>
      <c r="Z63" s="100"/>
      <c r="AA63" s="569"/>
      <c r="AB63" s="10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x14ac:dyDescent="0.3">
      <c r="A64" s="99"/>
      <c r="B64" s="100"/>
      <c r="C64" s="101"/>
      <c r="D64" s="100"/>
      <c r="E64" s="100"/>
      <c r="F64" s="100"/>
      <c r="G64" s="99"/>
      <c r="H64" s="100"/>
      <c r="I64" s="100"/>
      <c r="J64" s="100"/>
      <c r="K64" s="100"/>
      <c r="L64" s="100"/>
      <c r="M64" s="125" t="s">
        <v>12</v>
      </c>
      <c r="N64" s="256">
        <f>COUNTIFS(O1:O54,0)</f>
        <v>19</v>
      </c>
      <c r="O64" s="100"/>
      <c r="P64" s="100"/>
      <c r="Q64" s="100"/>
      <c r="R64" s="100"/>
      <c r="S64" s="100"/>
      <c r="T64" s="100"/>
      <c r="U64" s="100"/>
      <c r="V64" s="100"/>
      <c r="W64" s="100"/>
      <c r="X64" s="100"/>
      <c r="Y64" s="100"/>
      <c r="Z64" s="100"/>
      <c r="AA64" s="569"/>
      <c r="AB64" s="10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x14ac:dyDescent="0.3">
      <c r="A65" s="99"/>
      <c r="B65" s="100"/>
      <c r="C65" s="101"/>
      <c r="D65" s="100"/>
      <c r="E65" s="100"/>
      <c r="F65" s="100"/>
      <c r="G65" s="99"/>
      <c r="H65" s="100"/>
      <c r="I65" s="100"/>
      <c r="J65" s="100"/>
      <c r="K65" s="100"/>
      <c r="L65" s="100"/>
      <c r="M65" s="257" t="s">
        <v>773</v>
      </c>
      <c r="N65" s="256">
        <f>COUNTIFS(O1:O54,1)</f>
        <v>0</v>
      </c>
      <c r="O65" s="100"/>
      <c r="P65" s="100"/>
      <c r="Q65" s="100"/>
      <c r="R65" s="100"/>
      <c r="S65" s="100"/>
      <c r="T65" s="100"/>
      <c r="U65" s="100"/>
      <c r="V65" s="100"/>
      <c r="W65" s="100"/>
      <c r="X65" s="100"/>
      <c r="Y65" s="100"/>
      <c r="Z65" s="100"/>
      <c r="AA65" s="569"/>
      <c r="AB65" s="10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x14ac:dyDescent="0.3">
      <c r="A66" s="99"/>
      <c r="B66" s="100"/>
      <c r="C66" s="101"/>
      <c r="D66" s="100"/>
      <c r="E66" s="100"/>
      <c r="F66" s="100"/>
      <c r="G66" s="99"/>
      <c r="H66" s="100" t="s">
        <v>9</v>
      </c>
      <c r="I66" s="100"/>
      <c r="J66" s="100"/>
      <c r="K66" s="100"/>
      <c r="L66" s="100"/>
      <c r="M66" s="257" t="s">
        <v>774</v>
      </c>
      <c r="N66" s="23">
        <f>SUM(N65/N63)</f>
        <v>0</v>
      </c>
      <c r="O66" s="100"/>
      <c r="P66" s="100"/>
      <c r="Q66" s="100"/>
      <c r="R66" s="100"/>
      <c r="S66" s="100"/>
      <c r="T66" s="100"/>
      <c r="U66" s="100"/>
      <c r="V66" s="100"/>
      <c r="W66" s="100"/>
      <c r="X66" s="100"/>
      <c r="Y66" s="100"/>
      <c r="Z66" s="100"/>
      <c r="AA66" s="569"/>
      <c r="AB66" s="10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x14ac:dyDescent="0.3">
      <c r="A67" s="99"/>
      <c r="B67" s="100"/>
      <c r="C67" s="101"/>
      <c r="D67" s="100"/>
      <c r="E67" s="100"/>
      <c r="F67" s="100"/>
      <c r="G67" s="99"/>
      <c r="H67" s="100"/>
      <c r="I67" s="100"/>
      <c r="J67" s="100"/>
      <c r="K67" s="100"/>
      <c r="L67" s="100"/>
      <c r="M67" s="100"/>
      <c r="N67" s="100"/>
      <c r="O67" s="104"/>
      <c r="P67" s="100"/>
      <c r="Q67" s="104"/>
      <c r="R67" s="100"/>
      <c r="S67" s="100"/>
      <c r="T67" s="100"/>
      <c r="U67" s="100"/>
      <c r="V67" s="100"/>
      <c r="W67" s="100"/>
      <c r="X67" s="100"/>
      <c r="Y67" s="100"/>
      <c r="Z67" s="100"/>
      <c r="AA67" s="569"/>
      <c r="AB67" s="10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x14ac:dyDescent="0.3">
      <c r="A68" s="99"/>
      <c r="B68" s="100"/>
      <c r="C68" s="101"/>
      <c r="D68" s="100"/>
      <c r="E68" s="100"/>
      <c r="F68" s="100"/>
      <c r="G68" s="99"/>
      <c r="H68" s="100"/>
      <c r="I68" s="100"/>
      <c r="J68" s="100"/>
      <c r="K68" s="100"/>
      <c r="L68" s="100"/>
      <c r="M68" s="100"/>
      <c r="N68" s="100"/>
      <c r="O68" s="104"/>
      <c r="P68" s="100"/>
      <c r="Q68" s="104"/>
      <c r="R68" s="100"/>
      <c r="S68" s="100"/>
      <c r="T68" s="100"/>
      <c r="U68" s="100"/>
      <c r="V68" s="100"/>
      <c r="W68" s="100"/>
      <c r="X68" s="100"/>
      <c r="Y68" s="100"/>
      <c r="Z68" s="100"/>
      <c r="AA68" s="569"/>
      <c r="AB68" s="10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x14ac:dyDescent="0.3">
      <c r="A69" s="99"/>
      <c r="B69" s="100"/>
      <c r="C69" s="101"/>
      <c r="D69" s="100"/>
      <c r="E69" s="100"/>
      <c r="F69" s="100"/>
      <c r="G69" s="99"/>
      <c r="H69" s="100"/>
      <c r="I69" s="100"/>
      <c r="J69" s="100"/>
      <c r="K69" s="100"/>
      <c r="L69" s="100"/>
      <c r="M69" s="100"/>
      <c r="N69" s="100"/>
      <c r="O69" s="104"/>
      <c r="P69" s="100"/>
      <c r="Q69" s="104"/>
      <c r="R69" s="100"/>
      <c r="S69" s="100"/>
      <c r="T69" s="100"/>
      <c r="U69" s="100"/>
      <c r="V69" s="100"/>
      <c r="W69" s="100"/>
      <c r="X69" s="100"/>
      <c r="Y69" s="100"/>
      <c r="Z69" s="100"/>
      <c r="AA69" s="569"/>
      <c r="AB69" s="10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x14ac:dyDescent="0.3">
      <c r="A70" s="99"/>
      <c r="B70" s="100"/>
      <c r="C70" s="101"/>
      <c r="D70" s="100"/>
      <c r="E70" s="100"/>
      <c r="F70" s="100"/>
      <c r="G70" s="99"/>
      <c r="H70" s="100"/>
      <c r="I70" s="100"/>
      <c r="J70" s="100"/>
      <c r="K70" s="100"/>
      <c r="L70" s="100"/>
      <c r="M70" s="100"/>
      <c r="N70" s="100"/>
      <c r="O70" s="104"/>
      <c r="P70" s="100"/>
      <c r="Q70" s="104"/>
      <c r="R70" s="100"/>
      <c r="S70" s="100"/>
      <c r="T70" s="100"/>
      <c r="U70" s="100"/>
      <c r="V70" s="100"/>
      <c r="W70" s="100"/>
      <c r="X70" s="100"/>
      <c r="Y70" s="100"/>
      <c r="Z70" s="100"/>
      <c r="AA70" s="569"/>
      <c r="AB70" s="10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x14ac:dyDescent="0.3">
      <c r="A71" s="99"/>
      <c r="B71" s="100"/>
      <c r="C71" s="101"/>
      <c r="D71" s="100"/>
      <c r="E71" s="100"/>
      <c r="F71" s="100"/>
      <c r="G71" s="99"/>
      <c r="H71" s="100"/>
      <c r="I71" s="100"/>
      <c r="J71" s="100"/>
      <c r="K71" s="100"/>
      <c r="L71" s="100"/>
      <c r="M71" s="100"/>
      <c r="N71" s="100"/>
      <c r="O71" s="104"/>
      <c r="P71" s="100"/>
      <c r="Q71" s="104"/>
      <c r="R71" s="100"/>
      <c r="S71" s="100"/>
      <c r="T71" s="100"/>
      <c r="U71" s="100"/>
      <c r="V71" s="100"/>
      <c r="W71" s="100"/>
      <c r="X71" s="100"/>
      <c r="Y71" s="100"/>
      <c r="Z71" s="100"/>
      <c r="AA71" s="569"/>
      <c r="AB71" s="10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x14ac:dyDescent="0.3">
      <c r="A72" s="99"/>
      <c r="B72" s="100"/>
      <c r="C72" s="101"/>
      <c r="D72" s="100"/>
      <c r="E72" s="100"/>
      <c r="F72" s="100"/>
      <c r="G72" s="99"/>
      <c r="H72" s="100"/>
      <c r="I72" s="100"/>
      <c r="J72" s="100"/>
      <c r="K72" s="100"/>
      <c r="L72" s="100"/>
      <c r="M72" s="100"/>
      <c r="N72" s="100"/>
      <c r="O72" s="104"/>
      <c r="P72" s="100"/>
      <c r="Q72" s="104"/>
      <c r="R72" s="100"/>
      <c r="S72" s="100"/>
      <c r="T72" s="100"/>
      <c r="U72" s="100"/>
      <c r="V72" s="100"/>
      <c r="W72" s="100"/>
      <c r="X72" s="100"/>
      <c r="Y72" s="100"/>
      <c r="Z72" s="100"/>
      <c r="AA72" s="569"/>
      <c r="AB72" s="10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x14ac:dyDescent="0.3">
      <c r="A73" s="99"/>
      <c r="B73" s="100"/>
      <c r="C73" s="101"/>
      <c r="D73" s="100"/>
      <c r="E73" s="100"/>
      <c r="F73" s="100"/>
      <c r="G73" s="99"/>
      <c r="H73" s="100"/>
      <c r="I73" s="100"/>
      <c r="J73" s="100"/>
      <c r="K73" s="100"/>
      <c r="L73" s="100"/>
      <c r="M73" s="100"/>
      <c r="N73" s="100"/>
      <c r="O73" s="104"/>
      <c r="P73" s="100"/>
      <c r="Q73" s="104"/>
      <c r="R73" s="100"/>
      <c r="S73" s="100"/>
      <c r="T73" s="100"/>
      <c r="U73" s="100"/>
      <c r="V73" s="100"/>
      <c r="W73" s="100"/>
      <c r="X73" s="100"/>
      <c r="Y73" s="100"/>
      <c r="Z73" s="100"/>
      <c r="AA73" s="569"/>
      <c r="AB73" s="10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x14ac:dyDescent="0.3">
      <c r="A74" s="99"/>
      <c r="B74" s="100"/>
      <c r="C74" s="101"/>
      <c r="D74" s="100"/>
      <c r="E74" s="100"/>
      <c r="F74" s="100"/>
      <c r="G74" s="99"/>
      <c r="H74" s="100"/>
      <c r="I74" s="100"/>
      <c r="J74" s="100"/>
      <c r="K74" s="100"/>
      <c r="L74" s="100"/>
      <c r="M74" s="100"/>
      <c r="N74" s="100"/>
      <c r="O74" s="104"/>
      <c r="P74" s="100"/>
      <c r="Q74" s="104"/>
      <c r="R74" s="100"/>
      <c r="S74" s="100"/>
      <c r="T74" s="100"/>
      <c r="U74" s="100"/>
      <c r="V74" s="100"/>
      <c r="W74" s="100"/>
      <c r="X74" s="100"/>
      <c r="Y74" s="100"/>
      <c r="Z74" s="100"/>
      <c r="AA74" s="569"/>
      <c r="AB74" s="10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x14ac:dyDescent="0.3">
      <c r="A75" s="99"/>
      <c r="B75" s="100"/>
      <c r="C75" s="101"/>
      <c r="D75" s="100"/>
      <c r="E75" s="100"/>
      <c r="F75" s="100"/>
      <c r="G75" s="99"/>
      <c r="H75" s="100"/>
      <c r="I75" s="100"/>
      <c r="J75" s="100"/>
      <c r="K75" s="100"/>
      <c r="L75" s="100"/>
      <c r="M75" s="100"/>
      <c r="N75" s="100"/>
      <c r="O75" s="104"/>
      <c r="P75" s="100"/>
      <c r="Q75" s="104"/>
      <c r="R75" s="100"/>
      <c r="S75" s="100"/>
      <c r="T75" s="100"/>
      <c r="U75" s="100"/>
      <c r="V75" s="100"/>
      <c r="W75" s="100"/>
      <c r="X75" s="100"/>
      <c r="Y75" s="100"/>
      <c r="Z75" s="100"/>
      <c r="AA75" s="569"/>
      <c r="AB75" s="10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x14ac:dyDescent="0.3">
      <c r="A76" s="99"/>
      <c r="B76" s="100"/>
      <c r="C76" s="101"/>
      <c r="D76" s="100"/>
      <c r="E76" s="100"/>
      <c r="F76" s="100"/>
      <c r="G76" s="99"/>
      <c r="H76" s="100"/>
      <c r="I76" s="100"/>
      <c r="J76" s="100"/>
      <c r="K76" s="100"/>
      <c r="L76" s="100"/>
      <c r="M76" s="100" t="s">
        <v>9</v>
      </c>
      <c r="N76" s="100"/>
      <c r="O76" s="104"/>
      <c r="P76" s="100"/>
      <c r="Q76" s="104"/>
      <c r="R76" s="100"/>
      <c r="S76" s="100"/>
      <c r="T76" s="100"/>
      <c r="U76" s="100"/>
      <c r="V76" s="100"/>
      <c r="W76" s="100"/>
      <c r="X76" s="100"/>
      <c r="Y76" s="100"/>
      <c r="Z76" s="100"/>
      <c r="AA76" s="569"/>
      <c r="AB76" s="10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x14ac:dyDescent="0.3">
      <c r="A77" s="99"/>
      <c r="B77" s="100"/>
      <c r="C77" s="101"/>
      <c r="D77" s="100"/>
      <c r="E77" s="100"/>
      <c r="F77" s="100"/>
      <c r="G77" s="99"/>
      <c r="H77" s="100"/>
      <c r="I77" s="100"/>
      <c r="J77" s="100"/>
      <c r="K77" s="100"/>
      <c r="L77" s="100"/>
      <c r="M77" s="100"/>
      <c r="N77" s="100"/>
      <c r="O77" s="104"/>
      <c r="P77" s="100"/>
      <c r="Q77" s="104"/>
      <c r="R77" s="100"/>
      <c r="S77" s="100"/>
      <c r="T77" s="100"/>
      <c r="U77" s="100"/>
      <c r="V77" s="100"/>
      <c r="W77" s="100"/>
      <c r="X77" s="100"/>
      <c r="Y77" s="100"/>
      <c r="Z77" s="100"/>
      <c r="AA77" s="569"/>
      <c r="AB77" s="10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x14ac:dyDescent="0.3">
      <c r="A78" s="99"/>
      <c r="B78" s="100"/>
      <c r="C78" s="101"/>
      <c r="D78" s="100"/>
      <c r="E78" s="100"/>
      <c r="F78" s="100"/>
      <c r="G78" s="99"/>
      <c r="H78" s="100"/>
      <c r="I78" s="100"/>
      <c r="J78" s="100"/>
      <c r="K78" s="100"/>
      <c r="L78" s="100"/>
      <c r="M78" s="100"/>
      <c r="N78" s="100"/>
      <c r="O78" s="104"/>
      <c r="P78" s="100"/>
      <c r="Q78" s="104"/>
      <c r="R78" s="100"/>
      <c r="S78" s="100"/>
      <c r="T78" s="100"/>
      <c r="U78" s="100"/>
      <c r="V78" s="100"/>
      <c r="W78" s="100"/>
      <c r="X78" s="100"/>
      <c r="Y78" s="100"/>
      <c r="Z78" s="100"/>
      <c r="AA78" s="569"/>
      <c r="AB78" s="10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x14ac:dyDescent="0.3">
      <c r="A79" s="99"/>
      <c r="B79" s="100"/>
      <c r="C79" s="101"/>
      <c r="D79" s="100"/>
      <c r="E79" s="100"/>
      <c r="F79" s="100"/>
      <c r="G79" s="99"/>
      <c r="H79" s="100"/>
      <c r="I79" s="100"/>
      <c r="J79" s="100"/>
      <c r="K79" s="100"/>
      <c r="L79" s="100"/>
      <c r="M79" s="100"/>
      <c r="N79" s="100"/>
      <c r="O79" s="104"/>
      <c r="P79" s="100"/>
      <c r="Q79" s="104"/>
      <c r="R79" s="100"/>
      <c r="S79" s="100"/>
      <c r="T79" s="100"/>
      <c r="U79" s="100"/>
      <c r="V79" s="100"/>
      <c r="W79" s="100"/>
      <c r="X79" s="100"/>
      <c r="Y79" s="100"/>
      <c r="Z79" s="100"/>
      <c r="AA79" s="569"/>
      <c r="AB79" s="10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x14ac:dyDescent="0.3">
      <c r="A80" s="99"/>
      <c r="B80" s="100"/>
      <c r="C80" s="101"/>
      <c r="D80" s="100"/>
      <c r="E80" s="100"/>
      <c r="F80" s="100"/>
      <c r="G80" s="99"/>
      <c r="H80" s="100"/>
      <c r="I80" s="100"/>
      <c r="J80" s="100"/>
      <c r="K80" s="100"/>
      <c r="L80" s="100"/>
      <c r="M80" s="100"/>
      <c r="N80" s="100"/>
      <c r="O80" s="104"/>
      <c r="P80" s="100"/>
      <c r="Q80" s="104"/>
      <c r="R80" s="100"/>
      <c r="S80" s="100"/>
      <c r="T80" s="100"/>
      <c r="U80" s="100"/>
      <c r="V80" s="100"/>
      <c r="W80" s="100"/>
      <c r="X80" s="100"/>
      <c r="Y80" s="100"/>
      <c r="Z80" s="100"/>
      <c r="AA80" s="569"/>
      <c r="AB80" s="10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row>
    <row r="81" spans="1:54" x14ac:dyDescent="0.3">
      <c r="A81" s="99"/>
      <c r="B81" s="100"/>
      <c r="C81" s="101"/>
      <c r="D81" s="100"/>
      <c r="E81" s="100"/>
      <c r="F81" s="100"/>
      <c r="G81" s="99"/>
      <c r="H81" s="100"/>
      <c r="I81" s="100"/>
      <c r="J81" s="100"/>
      <c r="K81" s="100"/>
      <c r="L81" s="100"/>
      <c r="M81" s="100"/>
      <c r="N81" s="100"/>
      <c r="O81" s="104"/>
      <c r="P81" s="100"/>
      <c r="Q81" s="104"/>
      <c r="R81" s="100"/>
      <c r="S81" s="100"/>
      <c r="T81" s="100"/>
      <c r="U81" s="100"/>
      <c r="V81" s="100"/>
      <c r="W81" s="100"/>
      <c r="X81" s="100"/>
      <c r="Y81" s="100"/>
      <c r="Z81" s="100"/>
      <c r="AA81" s="569"/>
      <c r="AB81" s="10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row>
    <row r="82" spans="1:54" x14ac:dyDescent="0.3">
      <c r="A82" s="99"/>
      <c r="B82" s="100"/>
      <c r="C82" s="101"/>
      <c r="D82" s="100"/>
      <c r="E82" s="100"/>
      <c r="F82" s="100"/>
      <c r="G82" s="99"/>
      <c r="H82" s="100"/>
      <c r="I82" s="100"/>
      <c r="J82" s="100"/>
      <c r="K82" s="100"/>
      <c r="L82" s="100"/>
      <c r="M82" s="100"/>
      <c r="N82" s="100"/>
      <c r="O82" s="104"/>
      <c r="P82" s="100"/>
      <c r="Q82" s="104"/>
      <c r="R82" s="100"/>
      <c r="S82" s="100"/>
      <c r="T82" s="100"/>
      <c r="U82" s="100"/>
      <c r="V82" s="100"/>
      <c r="W82" s="100"/>
      <c r="X82" s="100"/>
      <c r="Y82" s="100"/>
      <c r="Z82" s="100"/>
      <c r="AA82" s="569"/>
      <c r="AB82" s="10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row>
    <row r="83" spans="1:54" x14ac:dyDescent="0.3">
      <c r="A83" s="99"/>
      <c r="B83" s="100"/>
      <c r="C83" s="101"/>
      <c r="D83" s="100"/>
      <c r="E83" s="100"/>
      <c r="F83" s="100"/>
      <c r="G83" s="99"/>
      <c r="H83" s="100"/>
      <c r="I83" s="100"/>
      <c r="J83" s="100"/>
      <c r="K83" s="100"/>
      <c r="L83" s="100"/>
      <c r="M83" s="100"/>
      <c r="N83" s="100"/>
      <c r="O83" s="104"/>
      <c r="P83" s="100"/>
      <c r="Q83" s="104"/>
      <c r="R83" s="100"/>
      <c r="S83" s="100"/>
      <c r="T83" s="100"/>
      <c r="U83" s="100"/>
      <c r="V83" s="100"/>
      <c r="W83" s="100"/>
      <c r="X83" s="100"/>
      <c r="Y83" s="100"/>
      <c r="Z83" s="100"/>
      <c r="AA83" s="569"/>
      <c r="AB83" s="10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row>
    <row r="84" spans="1:54" x14ac:dyDescent="0.3">
      <c r="A84" s="99"/>
      <c r="B84" s="100"/>
      <c r="C84" s="101"/>
      <c r="D84" s="100"/>
      <c r="E84" s="100"/>
      <c r="F84" s="100"/>
      <c r="G84" s="99"/>
      <c r="H84" s="100"/>
      <c r="I84" s="100"/>
      <c r="J84" s="100"/>
      <c r="K84" s="100"/>
      <c r="L84" s="100"/>
      <c r="M84" s="100"/>
      <c r="N84" s="100"/>
      <c r="O84" s="104"/>
      <c r="P84" s="100"/>
      <c r="Q84" s="104"/>
      <c r="R84" s="100"/>
      <c r="S84" s="100"/>
      <c r="T84" s="100"/>
      <c r="U84" s="100"/>
      <c r="V84" s="100"/>
      <c r="W84" s="100"/>
      <c r="X84" s="100"/>
      <c r="Y84" s="100"/>
      <c r="Z84" s="100"/>
      <c r="AA84" s="569"/>
      <c r="AB84" s="10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row>
    <row r="85" spans="1:54" x14ac:dyDescent="0.3">
      <c r="A85" s="99"/>
      <c r="B85" s="100"/>
      <c r="C85" s="101"/>
      <c r="D85" s="100"/>
      <c r="E85" s="100"/>
      <c r="F85" s="100"/>
      <c r="G85" s="99"/>
      <c r="H85" s="100"/>
      <c r="I85" s="100"/>
      <c r="J85" s="100"/>
      <c r="K85" s="100"/>
      <c r="L85" s="100"/>
      <c r="M85" s="100"/>
      <c r="N85" s="100"/>
      <c r="O85" s="104"/>
      <c r="P85" s="100"/>
      <c r="Q85" s="104"/>
      <c r="R85" s="100"/>
      <c r="S85" s="100"/>
      <c r="T85" s="100"/>
      <c r="U85" s="100"/>
      <c r="V85" s="100"/>
      <c r="W85" s="100"/>
      <c r="X85" s="100"/>
      <c r="Y85" s="100"/>
      <c r="Z85" s="100"/>
      <c r="AA85" s="569"/>
      <c r="AB85" s="10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row>
    <row r="86" spans="1:54" x14ac:dyDescent="0.3">
      <c r="A86" s="99"/>
      <c r="B86" s="100"/>
      <c r="C86" s="101"/>
      <c r="D86" s="100"/>
      <c r="E86" s="100"/>
      <c r="F86" s="100"/>
      <c r="G86" s="99"/>
      <c r="H86" s="100"/>
      <c r="I86" s="100"/>
      <c r="J86" s="100"/>
      <c r="K86" s="100"/>
      <c r="L86" s="100"/>
      <c r="M86" s="100"/>
      <c r="N86" s="100"/>
      <c r="O86" s="104"/>
      <c r="P86" s="100"/>
      <c r="Q86" s="104"/>
      <c r="R86" s="100"/>
      <c r="S86" s="100"/>
      <c r="T86" s="100"/>
      <c r="U86" s="100"/>
      <c r="V86" s="100"/>
      <c r="W86" s="100"/>
      <c r="X86" s="100"/>
      <c r="Y86" s="100"/>
      <c r="Z86" s="100"/>
      <c r="AA86" s="569"/>
      <c r="AB86" s="10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row>
    <row r="87" spans="1:54" x14ac:dyDescent="0.3">
      <c r="A87" s="99"/>
      <c r="B87" s="100"/>
      <c r="C87" s="101"/>
      <c r="D87" s="100"/>
      <c r="E87" s="100"/>
      <c r="F87" s="100"/>
      <c r="G87" s="99"/>
      <c r="H87" s="100"/>
      <c r="I87" s="100"/>
      <c r="J87" s="100"/>
      <c r="K87" s="100"/>
      <c r="L87" s="100"/>
      <c r="M87" s="100"/>
      <c r="N87" s="100"/>
      <c r="O87" s="104"/>
      <c r="P87" s="100"/>
      <c r="Q87" s="104"/>
      <c r="R87" s="100"/>
      <c r="S87" s="100"/>
      <c r="T87" s="100"/>
      <c r="U87" s="100"/>
      <c r="V87" s="100"/>
      <c r="W87" s="100"/>
      <c r="X87" s="100"/>
      <c r="Y87" s="100"/>
      <c r="Z87" s="100"/>
      <c r="AA87" s="569"/>
      <c r="AB87" s="10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row>
    <row r="88" spans="1:54" x14ac:dyDescent="0.3">
      <c r="A88" s="99"/>
      <c r="B88" s="100"/>
      <c r="C88" s="101"/>
      <c r="D88" s="100"/>
      <c r="E88" s="100"/>
      <c r="F88" s="100"/>
      <c r="G88" s="99"/>
      <c r="H88" s="100"/>
      <c r="I88" s="100"/>
      <c r="J88" s="100"/>
      <c r="K88" s="100"/>
      <c r="L88" s="100"/>
      <c r="M88" s="100"/>
      <c r="N88" s="100"/>
      <c r="O88" s="104"/>
      <c r="P88" s="100"/>
      <c r="Q88" s="104"/>
      <c r="R88" s="100"/>
      <c r="S88" s="100"/>
      <c r="T88" s="100"/>
      <c r="U88" s="100"/>
      <c r="V88" s="100"/>
      <c r="W88" s="100"/>
      <c r="X88" s="100"/>
      <c r="Y88" s="100"/>
      <c r="Z88" s="100"/>
      <c r="AA88" s="569"/>
      <c r="AB88" s="10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row>
    <row r="89" spans="1:54" x14ac:dyDescent="0.3">
      <c r="A89" s="99"/>
      <c r="B89" s="100"/>
      <c r="C89" s="101"/>
      <c r="D89" s="100"/>
      <c r="E89" s="100"/>
      <c r="F89" s="100"/>
      <c r="G89" s="99"/>
      <c r="H89" s="100"/>
      <c r="I89" s="100"/>
      <c r="J89" s="100"/>
      <c r="K89" s="100"/>
      <c r="L89" s="100"/>
      <c r="M89" s="100"/>
      <c r="N89" s="100"/>
      <c r="O89" s="104"/>
      <c r="P89" s="100"/>
      <c r="Q89" s="104"/>
      <c r="R89" s="100"/>
      <c r="S89" s="100"/>
      <c r="T89" s="100"/>
      <c r="U89" s="100"/>
      <c r="V89" s="100"/>
      <c r="W89" s="100"/>
      <c r="X89" s="100"/>
      <c r="Y89" s="100"/>
      <c r="Z89" s="100"/>
      <c r="AA89" s="569"/>
      <c r="AB89" s="10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row>
    <row r="90" spans="1:54" x14ac:dyDescent="0.3">
      <c r="A90" s="99"/>
      <c r="B90" s="100"/>
      <c r="C90" s="101"/>
      <c r="D90" s="100"/>
      <c r="E90" s="100"/>
      <c r="F90" s="100"/>
      <c r="G90" s="99"/>
      <c r="H90" s="100"/>
      <c r="I90" s="100"/>
      <c r="J90" s="100"/>
      <c r="K90" s="100"/>
      <c r="L90" s="100"/>
      <c r="M90" s="100"/>
      <c r="N90" s="100"/>
      <c r="O90" s="104"/>
      <c r="P90" s="100"/>
      <c r="Q90" s="104"/>
      <c r="R90" s="100"/>
      <c r="S90" s="100"/>
      <c r="T90" s="100"/>
      <c r="U90" s="100"/>
      <c r="V90" s="100"/>
      <c r="W90" s="100"/>
      <c r="X90" s="100"/>
      <c r="Y90" s="100"/>
      <c r="Z90" s="100"/>
      <c r="AA90" s="569"/>
      <c r="AB90" s="10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row>
    <row r="91" spans="1:54" x14ac:dyDescent="0.3">
      <c r="A91" s="99"/>
      <c r="B91" s="100"/>
      <c r="C91" s="101"/>
      <c r="D91" s="100"/>
      <c r="E91" s="100"/>
      <c r="F91" s="100"/>
      <c r="G91" s="99"/>
      <c r="H91" s="100"/>
      <c r="I91" s="100"/>
      <c r="J91" s="100"/>
      <c r="K91" s="100"/>
      <c r="L91" s="100"/>
      <c r="M91" s="100"/>
      <c r="N91" s="100"/>
      <c r="O91" s="104"/>
      <c r="P91" s="100"/>
      <c r="Q91" s="104"/>
      <c r="R91" s="100"/>
      <c r="S91" s="100"/>
      <c r="T91" s="100"/>
      <c r="U91" s="100"/>
      <c r="V91" s="100"/>
      <c r="W91" s="100"/>
      <c r="X91" s="100"/>
      <c r="Y91" s="100"/>
      <c r="Z91" s="100"/>
      <c r="AA91" s="569"/>
      <c r="AB91" s="100"/>
      <c r="AC91" s="280"/>
      <c r="AD91" s="280"/>
      <c r="AE91" s="280"/>
      <c r="AF91" s="280"/>
      <c r="AG91" s="280"/>
      <c r="AH91" s="280"/>
      <c r="AI91" s="280"/>
      <c r="AJ91" s="280"/>
      <c r="AK91" s="280"/>
      <c r="AL91" s="280"/>
      <c r="AM91" s="280"/>
      <c r="AN91" s="280"/>
      <c r="AO91" s="280"/>
      <c r="AP91" s="280"/>
      <c r="AQ91" s="280"/>
      <c r="AR91" s="280"/>
      <c r="AS91" s="280"/>
      <c r="AT91" s="280"/>
      <c r="AU91" s="280"/>
      <c r="AV91" s="280"/>
      <c r="AW91" s="280"/>
      <c r="AX91" s="280"/>
      <c r="AY91" s="280"/>
      <c r="AZ91" s="280"/>
      <c r="BA91" s="280"/>
      <c r="BB91" s="280"/>
    </row>
    <row r="92" spans="1:54" x14ac:dyDescent="0.3">
      <c r="A92" s="99"/>
      <c r="B92" s="100"/>
      <c r="C92" s="101"/>
      <c r="D92" s="100"/>
      <c r="E92" s="100"/>
      <c r="F92" s="100"/>
      <c r="G92" s="99"/>
      <c r="H92" s="100"/>
      <c r="I92" s="100"/>
      <c r="J92" s="100"/>
      <c r="K92" s="100"/>
      <c r="L92" s="100"/>
      <c r="M92" s="100"/>
      <c r="N92" s="100"/>
      <c r="O92" s="104"/>
      <c r="P92" s="100"/>
      <c r="Q92" s="104"/>
      <c r="R92" s="100"/>
      <c r="S92" s="100"/>
      <c r="T92" s="100"/>
      <c r="U92" s="100"/>
      <c r="V92" s="100"/>
      <c r="W92" s="100"/>
      <c r="X92" s="100"/>
      <c r="Y92" s="100"/>
      <c r="Z92" s="100"/>
      <c r="AA92" s="569"/>
      <c r="AB92" s="100"/>
      <c r="AC92" s="280"/>
      <c r="AD92" s="280"/>
      <c r="AE92" s="280"/>
      <c r="AF92" s="280"/>
      <c r="AG92" s="280"/>
      <c r="AH92" s="280"/>
      <c r="AI92" s="280"/>
      <c r="AJ92" s="280"/>
      <c r="AK92" s="280"/>
      <c r="AL92" s="280"/>
      <c r="AM92" s="280"/>
      <c r="AN92" s="280"/>
      <c r="AO92" s="280"/>
      <c r="AP92" s="280"/>
      <c r="AQ92" s="280"/>
      <c r="AR92" s="280"/>
      <c r="AS92" s="280"/>
      <c r="AT92" s="280"/>
      <c r="AU92" s="280"/>
      <c r="AV92" s="280"/>
      <c r="AW92" s="280"/>
      <c r="AX92" s="280"/>
      <c r="AY92" s="280"/>
      <c r="AZ92" s="280"/>
      <c r="BA92" s="280"/>
      <c r="BB92" s="280"/>
    </row>
    <row r="93" spans="1:54" x14ac:dyDescent="0.3">
      <c r="A93" s="99"/>
      <c r="B93" s="100"/>
      <c r="C93" s="101"/>
      <c r="D93" s="100"/>
      <c r="E93" s="100"/>
      <c r="F93" s="100"/>
      <c r="G93" s="99"/>
      <c r="H93" s="100"/>
      <c r="I93" s="100"/>
      <c r="J93" s="100"/>
      <c r="K93" s="100"/>
      <c r="L93" s="100"/>
      <c r="M93" s="100"/>
      <c r="N93" s="100"/>
      <c r="O93" s="104"/>
      <c r="P93" s="100"/>
      <c r="Q93" s="104"/>
      <c r="R93" s="100"/>
      <c r="S93" s="100"/>
      <c r="T93" s="100"/>
      <c r="U93" s="100"/>
      <c r="V93" s="100"/>
      <c r="W93" s="100"/>
      <c r="X93" s="100"/>
      <c r="Y93" s="100"/>
      <c r="Z93" s="100"/>
      <c r="AA93" s="569"/>
      <c r="AB93" s="10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row>
    <row r="94" spans="1:54" x14ac:dyDescent="0.3">
      <c r="A94" s="99"/>
      <c r="B94" s="100"/>
      <c r="C94" s="101"/>
      <c r="D94" s="100"/>
      <c r="E94" s="100"/>
      <c r="F94" s="100"/>
      <c r="G94" s="99"/>
      <c r="H94" s="100"/>
      <c r="I94" s="100"/>
      <c r="J94" s="100"/>
      <c r="K94" s="100"/>
      <c r="L94" s="100"/>
      <c r="M94" s="100"/>
      <c r="N94" s="100"/>
      <c r="O94" s="104"/>
      <c r="P94" s="100"/>
      <c r="Q94" s="104"/>
      <c r="R94" s="100"/>
      <c r="S94" s="100"/>
      <c r="T94" s="100"/>
      <c r="U94" s="100"/>
      <c r="V94" s="100"/>
      <c r="W94" s="100"/>
      <c r="X94" s="100"/>
      <c r="Y94" s="100"/>
      <c r="Z94" s="100"/>
      <c r="AA94" s="569"/>
      <c r="AB94" s="10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row>
    <row r="95" spans="1:54" x14ac:dyDescent="0.3">
      <c r="A95" s="99"/>
      <c r="B95" s="100"/>
      <c r="C95" s="101"/>
      <c r="D95" s="100"/>
      <c r="E95" s="100"/>
      <c r="F95" s="100"/>
      <c r="G95" s="99"/>
      <c r="H95" s="100"/>
      <c r="I95" s="100"/>
      <c r="J95" s="100"/>
      <c r="K95" s="100"/>
      <c r="L95" s="100"/>
      <c r="M95" s="100"/>
      <c r="N95" s="100"/>
      <c r="O95" s="104"/>
      <c r="P95" s="100"/>
      <c r="Q95" s="104"/>
      <c r="R95" s="100"/>
      <c r="S95" s="100"/>
      <c r="T95" s="100"/>
      <c r="U95" s="100"/>
      <c r="V95" s="100"/>
      <c r="W95" s="100"/>
      <c r="X95" s="100"/>
      <c r="Y95" s="100"/>
      <c r="Z95" s="100"/>
      <c r="AA95" s="569"/>
      <c r="AB95" s="10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row>
    <row r="96" spans="1:54" x14ac:dyDescent="0.3">
      <c r="A96" s="99"/>
      <c r="B96" s="100"/>
      <c r="C96" s="101"/>
      <c r="D96" s="100"/>
      <c r="E96" s="100"/>
      <c r="F96" s="100"/>
      <c r="G96" s="99"/>
      <c r="H96" s="100"/>
      <c r="I96" s="100"/>
      <c r="J96" s="100"/>
      <c r="K96" s="100"/>
      <c r="L96" s="100"/>
      <c r="M96" s="100"/>
      <c r="N96" s="100"/>
      <c r="O96" s="104"/>
      <c r="P96" s="100"/>
      <c r="Q96" s="104"/>
      <c r="R96" s="100"/>
      <c r="S96" s="100"/>
      <c r="T96" s="100"/>
      <c r="U96" s="100"/>
      <c r="V96" s="100"/>
      <c r="W96" s="100"/>
      <c r="X96" s="100"/>
      <c r="Y96" s="100"/>
      <c r="Z96" s="100"/>
      <c r="AA96" s="569"/>
      <c r="AB96" s="10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row>
    <row r="97" spans="1:54" x14ac:dyDescent="0.3">
      <c r="A97" s="99"/>
      <c r="B97" s="100"/>
      <c r="C97" s="101"/>
      <c r="D97" s="100"/>
      <c r="E97" s="100"/>
      <c r="F97" s="100"/>
      <c r="G97" s="99"/>
      <c r="H97" s="100"/>
      <c r="I97" s="100"/>
      <c r="J97" s="100"/>
      <c r="K97" s="100"/>
      <c r="L97" s="100"/>
      <c r="M97" s="100"/>
      <c r="N97" s="100"/>
      <c r="O97" s="104"/>
      <c r="P97" s="100"/>
      <c r="Q97" s="104"/>
      <c r="R97" s="100"/>
      <c r="S97" s="100"/>
      <c r="T97" s="100"/>
      <c r="U97" s="100"/>
      <c r="V97" s="100"/>
      <c r="W97" s="100"/>
      <c r="X97" s="100"/>
      <c r="Y97" s="100"/>
      <c r="Z97" s="100"/>
      <c r="AA97" s="569"/>
      <c r="AB97" s="10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row>
    <row r="98" spans="1:54" x14ac:dyDescent="0.3">
      <c r="A98" s="99"/>
      <c r="B98" s="100"/>
      <c r="C98" s="101"/>
      <c r="D98" s="100"/>
      <c r="E98" s="100"/>
      <c r="F98" s="100"/>
      <c r="G98" s="99"/>
      <c r="H98" s="100"/>
      <c r="I98" s="100"/>
      <c r="J98" s="100"/>
      <c r="K98" s="100"/>
      <c r="L98" s="100"/>
      <c r="M98" s="100"/>
      <c r="N98" s="100"/>
      <c r="O98" s="104"/>
      <c r="P98" s="100"/>
      <c r="Q98" s="104"/>
      <c r="R98" s="100"/>
      <c r="S98" s="100"/>
      <c r="T98" s="100"/>
      <c r="U98" s="100"/>
      <c r="V98" s="100"/>
      <c r="W98" s="100"/>
      <c r="X98" s="100"/>
      <c r="Y98" s="100"/>
      <c r="Z98" s="100"/>
      <c r="AA98" s="569"/>
      <c r="AB98" s="10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row>
    <row r="99" spans="1:54" x14ac:dyDescent="0.3">
      <c r="A99" s="99"/>
      <c r="B99" s="100"/>
      <c r="C99" s="101"/>
      <c r="D99" s="100"/>
      <c r="E99" s="100"/>
      <c r="F99" s="100"/>
      <c r="G99" s="99"/>
      <c r="H99" s="100"/>
      <c r="I99" s="100"/>
      <c r="J99" s="100"/>
      <c r="K99" s="100"/>
      <c r="L99" s="100"/>
      <c r="M99" s="100"/>
      <c r="N99" s="100"/>
      <c r="O99" s="104"/>
      <c r="P99" s="100"/>
      <c r="Q99" s="104"/>
      <c r="R99" s="100"/>
      <c r="S99" s="100"/>
      <c r="T99" s="100"/>
      <c r="U99" s="100"/>
      <c r="V99" s="100"/>
      <c r="W99" s="100"/>
      <c r="X99" s="100"/>
      <c r="Y99" s="100"/>
      <c r="Z99" s="100"/>
      <c r="AA99" s="569"/>
      <c r="AB99" s="10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row>
    <row r="100" spans="1:54" x14ac:dyDescent="0.3">
      <c r="A100" s="99"/>
      <c r="B100" s="100"/>
      <c r="C100" s="101"/>
      <c r="D100" s="100"/>
      <c r="E100" s="100"/>
      <c r="F100" s="100"/>
      <c r="G100" s="99"/>
      <c r="H100" s="100"/>
      <c r="I100" s="100"/>
      <c r="J100" s="100"/>
      <c r="K100" s="100"/>
      <c r="L100" s="100"/>
      <c r="M100" s="100"/>
      <c r="N100" s="100"/>
      <c r="O100" s="104"/>
      <c r="P100" s="100"/>
      <c r="Q100" s="104"/>
      <c r="R100" s="100"/>
      <c r="S100" s="100"/>
      <c r="T100" s="100"/>
      <c r="U100" s="100"/>
      <c r="V100" s="100"/>
      <c r="W100" s="100"/>
      <c r="X100" s="100"/>
      <c r="Y100" s="100"/>
      <c r="Z100" s="100"/>
      <c r="AA100" s="569"/>
      <c r="AB100" s="10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0"/>
      <c r="AZ100" s="280"/>
      <c r="BA100" s="280"/>
      <c r="BB100" s="280"/>
    </row>
    <row r="101" spans="1:54" x14ac:dyDescent="0.3">
      <c r="A101" s="99"/>
      <c r="B101" s="100"/>
      <c r="C101" s="101"/>
      <c r="D101" s="100"/>
      <c r="E101" s="100"/>
      <c r="F101" s="100"/>
      <c r="G101" s="99"/>
      <c r="H101" s="100"/>
      <c r="I101" s="100"/>
      <c r="J101" s="100"/>
      <c r="K101" s="100"/>
      <c r="L101" s="100"/>
      <c r="M101" s="100"/>
      <c r="N101" s="100"/>
      <c r="O101" s="104"/>
      <c r="P101" s="100"/>
      <c r="Q101" s="104"/>
      <c r="R101" s="100"/>
      <c r="S101" s="100"/>
      <c r="T101" s="100"/>
      <c r="U101" s="100"/>
      <c r="V101" s="100"/>
      <c r="W101" s="100"/>
      <c r="X101" s="100"/>
      <c r="Y101" s="100"/>
      <c r="Z101" s="100"/>
      <c r="AA101" s="569"/>
      <c r="AB101" s="10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row>
    <row r="102" spans="1:54" x14ac:dyDescent="0.3">
      <c r="A102" s="99"/>
      <c r="B102" s="100"/>
      <c r="C102" s="101"/>
      <c r="D102" s="100"/>
      <c r="E102" s="100"/>
      <c r="F102" s="100"/>
      <c r="G102" s="99"/>
      <c r="H102" s="100"/>
      <c r="I102" s="100"/>
      <c r="J102" s="100"/>
      <c r="K102" s="100"/>
      <c r="L102" s="100"/>
      <c r="M102" s="100"/>
      <c r="N102" s="100"/>
      <c r="O102" s="104"/>
      <c r="P102" s="100"/>
      <c r="Q102" s="104"/>
      <c r="R102" s="100"/>
      <c r="S102" s="100"/>
      <c r="T102" s="100"/>
      <c r="U102" s="100"/>
      <c r="V102" s="100"/>
      <c r="W102" s="100"/>
      <c r="X102" s="100"/>
      <c r="Y102" s="100"/>
      <c r="Z102" s="100"/>
      <c r="AA102" s="569"/>
      <c r="AB102" s="10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row>
    <row r="103" spans="1:54" x14ac:dyDescent="0.3">
      <c r="A103" s="99"/>
      <c r="B103" s="100"/>
      <c r="C103" s="101"/>
      <c r="D103" s="100"/>
      <c r="E103" s="100"/>
      <c r="F103" s="100"/>
      <c r="G103" s="99"/>
      <c r="H103" s="100"/>
      <c r="I103" s="100"/>
      <c r="J103" s="100"/>
      <c r="K103" s="100"/>
      <c r="L103" s="100"/>
      <c r="M103" s="100"/>
      <c r="N103" s="100"/>
      <c r="O103" s="104"/>
      <c r="P103" s="100"/>
      <c r="Q103" s="104"/>
      <c r="R103" s="100"/>
      <c r="S103" s="100"/>
      <c r="T103" s="100"/>
      <c r="U103" s="100"/>
      <c r="V103" s="100"/>
      <c r="W103" s="100"/>
      <c r="X103" s="100"/>
      <c r="Y103" s="100"/>
      <c r="Z103" s="100"/>
      <c r="AA103" s="569"/>
      <c r="AB103" s="10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0"/>
      <c r="AZ103" s="280"/>
      <c r="BA103" s="280"/>
      <c r="BB103" s="280"/>
    </row>
    <row r="104" spans="1:54" x14ac:dyDescent="0.3">
      <c r="A104" s="99"/>
      <c r="B104" s="100"/>
      <c r="C104" s="101"/>
      <c r="D104" s="100"/>
      <c r="E104" s="100"/>
      <c r="F104" s="100"/>
      <c r="G104" s="99"/>
      <c r="H104" s="100"/>
      <c r="I104" s="100"/>
      <c r="J104" s="100"/>
      <c r="K104" s="100"/>
      <c r="L104" s="100"/>
      <c r="M104" s="100"/>
      <c r="N104" s="100"/>
      <c r="O104" s="104"/>
      <c r="P104" s="100"/>
      <c r="Q104" s="104"/>
      <c r="R104" s="100"/>
      <c r="S104" s="100"/>
      <c r="T104" s="100"/>
      <c r="U104" s="100"/>
      <c r="V104" s="100"/>
      <c r="W104" s="100"/>
      <c r="X104" s="100"/>
      <c r="Y104" s="100"/>
      <c r="Z104" s="100"/>
      <c r="AA104" s="569"/>
      <c r="AB104" s="10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0"/>
      <c r="BA104" s="280"/>
      <c r="BB104" s="280"/>
    </row>
    <row r="105" spans="1:54" x14ac:dyDescent="0.3">
      <c r="A105" s="99"/>
      <c r="B105" s="100"/>
      <c r="C105" s="101"/>
      <c r="D105" s="100"/>
      <c r="E105" s="100"/>
      <c r="F105" s="100"/>
      <c r="G105" s="99"/>
      <c r="H105" s="100"/>
      <c r="I105" s="100"/>
      <c r="J105" s="100"/>
      <c r="K105" s="100"/>
      <c r="L105" s="100"/>
      <c r="M105" s="100"/>
      <c r="N105" s="100"/>
      <c r="O105" s="104"/>
      <c r="P105" s="100"/>
      <c r="Q105" s="104"/>
      <c r="R105" s="100"/>
      <c r="S105" s="100"/>
      <c r="T105" s="100"/>
      <c r="U105" s="100"/>
      <c r="V105" s="100"/>
      <c r="W105" s="100"/>
      <c r="X105" s="100"/>
      <c r="Y105" s="100"/>
      <c r="Z105" s="100"/>
      <c r="AA105" s="569"/>
      <c r="AB105" s="10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0"/>
      <c r="AZ105" s="280"/>
      <c r="BA105" s="280"/>
      <c r="BB105" s="280"/>
    </row>
    <row r="106" spans="1:54" x14ac:dyDescent="0.3">
      <c r="A106" s="99"/>
      <c r="B106" s="100"/>
      <c r="C106" s="101"/>
      <c r="D106" s="100"/>
      <c r="E106" s="100"/>
      <c r="F106" s="100"/>
      <c r="G106" s="99"/>
      <c r="H106" s="100"/>
      <c r="I106" s="100"/>
      <c r="J106" s="100"/>
      <c r="K106" s="100"/>
      <c r="L106" s="100"/>
      <c r="M106" s="100"/>
      <c r="N106" s="100"/>
      <c r="O106" s="104"/>
      <c r="P106" s="100"/>
      <c r="Q106" s="104"/>
      <c r="R106" s="100"/>
      <c r="S106" s="100"/>
      <c r="T106" s="100"/>
      <c r="U106" s="100"/>
      <c r="V106" s="100"/>
      <c r="W106" s="100"/>
      <c r="X106" s="100"/>
      <c r="Y106" s="100"/>
      <c r="Z106" s="100"/>
      <c r="AA106" s="569"/>
      <c r="AB106" s="10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row>
    <row r="107" spans="1:54" x14ac:dyDescent="0.3">
      <c r="A107" s="99"/>
      <c r="B107" s="100"/>
      <c r="C107" s="101"/>
      <c r="D107" s="100"/>
      <c r="E107" s="100"/>
      <c r="F107" s="100"/>
      <c r="G107" s="99"/>
      <c r="H107" s="100"/>
      <c r="I107" s="100"/>
      <c r="J107" s="100"/>
      <c r="K107" s="100"/>
      <c r="L107" s="100"/>
      <c r="M107" s="100"/>
      <c r="N107" s="100"/>
      <c r="O107" s="104"/>
      <c r="P107" s="100"/>
      <c r="Q107" s="104"/>
      <c r="R107" s="100"/>
      <c r="S107" s="100"/>
      <c r="T107" s="100"/>
      <c r="U107" s="100"/>
      <c r="V107" s="100"/>
      <c r="W107" s="100"/>
      <c r="X107" s="100"/>
      <c r="Y107" s="100"/>
      <c r="Z107" s="100"/>
      <c r="AA107" s="569"/>
      <c r="AB107" s="10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row>
    <row r="108" spans="1:54" x14ac:dyDescent="0.3">
      <c r="A108" s="99"/>
      <c r="B108" s="100"/>
      <c r="C108" s="101"/>
      <c r="D108" s="100"/>
      <c r="E108" s="100"/>
      <c r="F108" s="100"/>
      <c r="G108" s="99"/>
      <c r="H108" s="100"/>
      <c r="I108" s="100"/>
      <c r="J108" s="100"/>
      <c r="K108" s="100"/>
      <c r="L108" s="100"/>
      <c r="M108" s="100"/>
      <c r="N108" s="100"/>
      <c r="O108" s="104"/>
      <c r="P108" s="100"/>
      <c r="Q108" s="104"/>
      <c r="R108" s="100"/>
      <c r="S108" s="100"/>
      <c r="T108" s="100"/>
      <c r="U108" s="100"/>
      <c r="V108" s="100"/>
      <c r="W108" s="100"/>
      <c r="X108" s="100"/>
      <c r="Y108" s="100"/>
      <c r="Z108" s="100"/>
      <c r="AA108" s="569"/>
      <c r="AB108" s="10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0"/>
      <c r="AZ108" s="280"/>
      <c r="BA108" s="280"/>
      <c r="BB108" s="280"/>
    </row>
    <row r="109" spans="1:54" x14ac:dyDescent="0.3">
      <c r="A109" s="99"/>
      <c r="B109" s="100"/>
      <c r="C109" s="101"/>
      <c r="D109" s="100"/>
      <c r="E109" s="100"/>
      <c r="F109" s="100"/>
      <c r="G109" s="99"/>
      <c r="H109" s="100"/>
      <c r="I109" s="100"/>
      <c r="J109" s="100"/>
      <c r="K109" s="100"/>
      <c r="L109" s="100"/>
      <c r="M109" s="100"/>
      <c r="N109" s="100"/>
      <c r="O109" s="104"/>
      <c r="P109" s="100"/>
      <c r="Q109" s="104"/>
      <c r="R109" s="100"/>
      <c r="S109" s="100"/>
      <c r="T109" s="100"/>
      <c r="U109" s="100"/>
      <c r="V109" s="100"/>
      <c r="W109" s="100"/>
      <c r="X109" s="100"/>
      <c r="Y109" s="100"/>
      <c r="Z109" s="100"/>
      <c r="AA109" s="569"/>
      <c r="AB109" s="10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row>
    <row r="110" spans="1:54" x14ac:dyDescent="0.3">
      <c r="A110" s="99"/>
      <c r="B110" s="100"/>
      <c r="C110" s="101"/>
      <c r="D110" s="100"/>
      <c r="E110" s="100"/>
      <c r="F110" s="100"/>
      <c r="G110" s="99"/>
      <c r="H110" s="100"/>
      <c r="I110" s="100"/>
      <c r="J110" s="100"/>
      <c r="K110" s="100"/>
      <c r="L110" s="100"/>
      <c r="M110" s="100"/>
      <c r="N110" s="100"/>
      <c r="O110" s="104"/>
      <c r="P110" s="100"/>
      <c r="Q110" s="104"/>
      <c r="R110" s="100"/>
      <c r="S110" s="100"/>
      <c r="T110" s="100"/>
      <c r="U110" s="100"/>
      <c r="V110" s="100"/>
      <c r="W110" s="100"/>
      <c r="X110" s="100"/>
      <c r="Y110" s="100"/>
      <c r="Z110" s="100"/>
      <c r="AA110" s="569"/>
      <c r="AB110" s="10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0"/>
    </row>
    <row r="111" spans="1:54" x14ac:dyDescent="0.3">
      <c r="A111" s="99"/>
      <c r="B111" s="100"/>
      <c r="C111" s="101"/>
      <c r="D111" s="100"/>
      <c r="E111" s="100"/>
      <c r="F111" s="100"/>
      <c r="G111" s="99"/>
      <c r="H111" s="100"/>
      <c r="I111" s="100"/>
      <c r="J111" s="100"/>
      <c r="K111" s="100"/>
      <c r="L111" s="100"/>
      <c r="M111" s="100"/>
      <c r="N111" s="100"/>
      <c r="O111" s="104"/>
      <c r="P111" s="100"/>
      <c r="Q111" s="104"/>
      <c r="R111" s="100"/>
      <c r="S111" s="100"/>
      <c r="T111" s="100"/>
      <c r="U111" s="100"/>
      <c r="V111" s="100"/>
      <c r="W111" s="100"/>
      <c r="X111" s="100"/>
      <c r="Y111" s="100"/>
      <c r="Z111" s="100"/>
      <c r="AA111" s="569"/>
      <c r="AB111" s="10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0"/>
      <c r="AZ111" s="280"/>
      <c r="BA111" s="280"/>
      <c r="BB111" s="280"/>
    </row>
    <row r="112" spans="1:54" x14ac:dyDescent="0.3">
      <c r="A112" s="99"/>
      <c r="B112" s="100"/>
      <c r="C112" s="101"/>
      <c r="D112" s="100"/>
      <c r="E112" s="100"/>
      <c r="F112" s="100"/>
      <c r="G112" s="99"/>
      <c r="H112" s="100"/>
      <c r="I112" s="100"/>
      <c r="J112" s="100"/>
      <c r="K112" s="100"/>
      <c r="L112" s="100"/>
      <c r="M112" s="100"/>
      <c r="N112" s="100"/>
      <c r="O112" s="104"/>
      <c r="P112" s="100"/>
      <c r="Q112" s="104"/>
      <c r="R112" s="100"/>
      <c r="S112" s="100"/>
      <c r="T112" s="100"/>
      <c r="U112" s="100"/>
      <c r="V112" s="100"/>
      <c r="W112" s="100"/>
      <c r="X112" s="100"/>
      <c r="Y112" s="100"/>
      <c r="Z112" s="100"/>
      <c r="AA112" s="569"/>
      <c r="AB112" s="10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row>
    <row r="113" spans="1:54" x14ac:dyDescent="0.3">
      <c r="A113" s="99"/>
      <c r="B113" s="100"/>
      <c r="C113" s="101"/>
      <c r="D113" s="100"/>
      <c r="E113" s="100"/>
      <c r="F113" s="100"/>
      <c r="G113" s="99"/>
      <c r="H113" s="100"/>
      <c r="I113" s="100"/>
      <c r="J113" s="100"/>
      <c r="K113" s="100"/>
      <c r="L113" s="100"/>
      <c r="M113" s="100"/>
      <c r="N113" s="100"/>
      <c r="O113" s="104"/>
      <c r="P113" s="100"/>
      <c r="Q113" s="104"/>
      <c r="R113" s="100"/>
      <c r="S113" s="100"/>
      <c r="T113" s="100"/>
      <c r="U113" s="100"/>
      <c r="V113" s="100"/>
      <c r="W113" s="100"/>
      <c r="X113" s="100"/>
      <c r="Y113" s="100"/>
      <c r="Z113" s="100"/>
      <c r="AA113" s="569"/>
      <c r="AB113" s="10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row>
    <row r="114" spans="1:54" x14ac:dyDescent="0.3">
      <c r="A114" s="99"/>
      <c r="B114" s="100"/>
      <c r="C114" s="101"/>
      <c r="D114" s="100"/>
      <c r="E114" s="100"/>
      <c r="F114" s="100"/>
      <c r="G114" s="99"/>
      <c r="H114" s="100"/>
      <c r="I114" s="100"/>
      <c r="J114" s="100"/>
      <c r="K114" s="100"/>
      <c r="L114" s="100"/>
      <c r="M114" s="100"/>
      <c r="N114" s="100"/>
      <c r="O114" s="104"/>
      <c r="P114" s="100"/>
      <c r="Q114" s="104"/>
      <c r="R114" s="100"/>
      <c r="S114" s="100"/>
      <c r="T114" s="100"/>
      <c r="U114" s="100"/>
      <c r="V114" s="100"/>
      <c r="W114" s="100"/>
      <c r="X114" s="100"/>
      <c r="Y114" s="100"/>
      <c r="Z114" s="100"/>
      <c r="AA114" s="569"/>
      <c r="AB114" s="10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row>
    <row r="115" spans="1:54" x14ac:dyDescent="0.3">
      <c r="A115" s="99"/>
      <c r="B115" s="100"/>
      <c r="C115" s="101"/>
      <c r="D115" s="100"/>
      <c r="E115" s="100"/>
      <c r="F115" s="100"/>
      <c r="G115" s="99"/>
      <c r="H115" s="100"/>
      <c r="I115" s="100"/>
      <c r="J115" s="100"/>
      <c r="K115" s="100"/>
      <c r="L115" s="100"/>
      <c r="M115" s="100"/>
      <c r="N115" s="100"/>
      <c r="O115" s="104"/>
      <c r="P115" s="100"/>
      <c r="Q115" s="104"/>
      <c r="R115" s="100"/>
      <c r="S115" s="100"/>
      <c r="T115" s="100"/>
      <c r="U115" s="100"/>
      <c r="V115" s="100"/>
      <c r="W115" s="100"/>
      <c r="X115" s="100"/>
      <c r="Y115" s="100"/>
      <c r="Z115" s="100"/>
      <c r="AA115" s="569"/>
      <c r="AB115" s="100"/>
      <c r="AC115" s="280"/>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280"/>
    </row>
    <row r="116" spans="1:54" x14ac:dyDescent="0.3">
      <c r="A116" s="99"/>
      <c r="B116" s="100"/>
      <c r="C116" s="101"/>
      <c r="D116" s="100"/>
      <c r="E116" s="100"/>
      <c r="F116" s="100"/>
      <c r="G116" s="99"/>
      <c r="H116" s="100"/>
      <c r="I116" s="100"/>
      <c r="J116" s="100"/>
      <c r="K116" s="100"/>
      <c r="L116" s="100"/>
      <c r="M116" s="100"/>
      <c r="N116" s="100"/>
      <c r="O116" s="104"/>
      <c r="P116" s="100"/>
      <c r="Q116" s="104"/>
      <c r="R116" s="100"/>
      <c r="S116" s="100"/>
      <c r="T116" s="100"/>
      <c r="U116" s="100"/>
      <c r="V116" s="100"/>
      <c r="W116" s="100"/>
      <c r="X116" s="100"/>
      <c r="Y116" s="100"/>
      <c r="Z116" s="100"/>
      <c r="AA116" s="569"/>
      <c r="AB116" s="10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row>
    <row r="117" spans="1:54" x14ac:dyDescent="0.3">
      <c r="A117" s="99"/>
      <c r="B117" s="100"/>
      <c r="C117" s="101"/>
      <c r="D117" s="100"/>
      <c r="E117" s="100"/>
      <c r="F117" s="100"/>
      <c r="G117" s="99"/>
      <c r="H117" s="100"/>
      <c r="I117" s="100"/>
      <c r="J117" s="100"/>
      <c r="K117" s="100"/>
      <c r="L117" s="100"/>
      <c r="M117" s="100"/>
      <c r="N117" s="100"/>
      <c r="O117" s="104"/>
      <c r="P117" s="100"/>
      <c r="Q117" s="104"/>
      <c r="R117" s="100"/>
      <c r="S117" s="100"/>
      <c r="T117" s="100"/>
      <c r="U117" s="100"/>
      <c r="V117" s="100"/>
      <c r="W117" s="100"/>
      <c r="X117" s="100"/>
      <c r="Y117" s="100"/>
      <c r="Z117" s="100"/>
      <c r="AA117" s="569"/>
      <c r="AB117" s="10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row>
    <row r="118" spans="1:54" x14ac:dyDescent="0.3">
      <c r="A118" s="99"/>
      <c r="B118" s="100"/>
      <c r="C118" s="101"/>
      <c r="D118" s="100"/>
      <c r="E118" s="100"/>
      <c r="F118" s="100"/>
      <c r="G118" s="99"/>
      <c r="H118" s="100"/>
      <c r="I118" s="100"/>
      <c r="J118" s="100"/>
      <c r="K118" s="100"/>
      <c r="L118" s="100"/>
      <c r="M118" s="100"/>
      <c r="N118" s="100"/>
      <c r="O118" s="104"/>
      <c r="P118" s="100"/>
      <c r="Q118" s="104"/>
      <c r="R118" s="100"/>
      <c r="S118" s="100"/>
      <c r="T118" s="100"/>
      <c r="U118" s="100"/>
      <c r="V118" s="100"/>
      <c r="W118" s="100"/>
      <c r="X118" s="100"/>
      <c r="Y118" s="100"/>
      <c r="Z118" s="100"/>
      <c r="AA118" s="569"/>
      <c r="AB118" s="10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row>
    <row r="119" spans="1:54" x14ac:dyDescent="0.3">
      <c r="A119" s="99"/>
      <c r="B119" s="100"/>
      <c r="C119" s="101"/>
      <c r="D119" s="100"/>
      <c r="E119" s="100"/>
      <c r="F119" s="100"/>
      <c r="G119" s="99"/>
      <c r="H119" s="100"/>
      <c r="I119" s="100"/>
      <c r="J119" s="100"/>
      <c r="K119" s="100"/>
      <c r="L119" s="100"/>
      <c r="M119" s="100"/>
      <c r="N119" s="100"/>
      <c r="O119" s="104"/>
      <c r="P119" s="100"/>
      <c r="Q119" s="104"/>
      <c r="R119" s="100"/>
      <c r="S119" s="100"/>
      <c r="T119" s="100"/>
      <c r="U119" s="100"/>
      <c r="V119" s="100"/>
      <c r="W119" s="100"/>
      <c r="X119" s="100"/>
      <c r="Y119" s="100"/>
      <c r="Z119" s="100"/>
      <c r="AA119" s="569"/>
      <c r="AB119" s="10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row>
    <row r="120" spans="1:54" x14ac:dyDescent="0.3">
      <c r="A120" s="99"/>
      <c r="B120" s="100"/>
      <c r="C120" s="101"/>
      <c r="D120" s="100"/>
      <c r="E120" s="100"/>
      <c r="F120" s="100"/>
      <c r="G120" s="99"/>
      <c r="H120" s="100"/>
      <c r="I120" s="100"/>
      <c r="J120" s="100"/>
      <c r="K120" s="100"/>
      <c r="L120" s="100"/>
      <c r="M120" s="100"/>
      <c r="N120" s="100"/>
      <c r="O120" s="104"/>
      <c r="P120" s="100"/>
      <c r="Q120" s="104"/>
      <c r="R120" s="100"/>
      <c r="S120" s="100"/>
      <c r="T120" s="100"/>
      <c r="U120" s="100"/>
      <c r="V120" s="100"/>
      <c r="W120" s="100"/>
      <c r="X120" s="100"/>
      <c r="Y120" s="100"/>
      <c r="Z120" s="100"/>
      <c r="AA120" s="569"/>
      <c r="AB120" s="10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row>
    <row r="121" spans="1:54" x14ac:dyDescent="0.3">
      <c r="A121" s="99"/>
      <c r="B121" s="100"/>
      <c r="C121" s="101"/>
      <c r="D121" s="100"/>
      <c r="E121" s="100"/>
      <c r="F121" s="100"/>
      <c r="G121" s="99"/>
      <c r="H121" s="100"/>
      <c r="I121" s="100"/>
      <c r="J121" s="100"/>
      <c r="K121" s="100"/>
      <c r="L121" s="100"/>
      <c r="M121" s="100"/>
      <c r="N121" s="100"/>
      <c r="O121" s="104"/>
      <c r="P121" s="100"/>
      <c r="Q121" s="104"/>
      <c r="R121" s="100"/>
      <c r="S121" s="100"/>
      <c r="T121" s="100"/>
      <c r="U121" s="100"/>
      <c r="V121" s="100"/>
      <c r="W121" s="100"/>
      <c r="X121" s="100"/>
      <c r="Y121" s="100"/>
      <c r="Z121" s="100"/>
      <c r="AA121" s="569"/>
      <c r="AB121" s="10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row>
    <row r="122" spans="1:54" x14ac:dyDescent="0.3">
      <c r="A122" s="99"/>
      <c r="B122" s="100"/>
      <c r="C122" s="101"/>
      <c r="D122" s="100"/>
      <c r="E122" s="100"/>
      <c r="F122" s="100"/>
      <c r="G122" s="99"/>
      <c r="H122" s="100"/>
      <c r="I122" s="100"/>
      <c r="J122" s="100"/>
      <c r="K122" s="100"/>
      <c r="L122" s="100"/>
      <c r="M122" s="100"/>
      <c r="N122" s="100"/>
      <c r="O122" s="104"/>
      <c r="P122" s="100"/>
      <c r="Q122" s="104"/>
      <c r="R122" s="100"/>
      <c r="S122" s="100"/>
      <c r="T122" s="100"/>
      <c r="U122" s="100"/>
      <c r="V122" s="100"/>
      <c r="W122" s="100"/>
      <c r="X122" s="100"/>
      <c r="Y122" s="100"/>
      <c r="Z122" s="100"/>
      <c r="AA122" s="569"/>
      <c r="AB122" s="10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row>
    <row r="123" spans="1:54" x14ac:dyDescent="0.3">
      <c r="A123" s="99"/>
      <c r="B123" s="100"/>
      <c r="C123" s="101"/>
      <c r="D123" s="100"/>
      <c r="E123" s="100"/>
      <c r="F123" s="100"/>
      <c r="G123" s="99"/>
      <c r="H123" s="100"/>
      <c r="I123" s="100"/>
      <c r="J123" s="100"/>
      <c r="K123" s="100"/>
      <c r="L123" s="100"/>
      <c r="M123" s="100"/>
      <c r="N123" s="100"/>
      <c r="O123" s="104"/>
      <c r="P123" s="100"/>
      <c r="Q123" s="104"/>
      <c r="R123" s="100"/>
      <c r="S123" s="100"/>
      <c r="T123" s="100"/>
      <c r="U123" s="100"/>
      <c r="V123" s="100"/>
      <c r="W123" s="100"/>
      <c r="X123" s="100"/>
      <c r="Y123" s="100"/>
      <c r="Z123" s="100"/>
      <c r="AA123" s="569"/>
      <c r="AB123" s="10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row>
    <row r="124" spans="1:54" x14ac:dyDescent="0.3">
      <c r="A124" s="99"/>
      <c r="B124" s="100"/>
      <c r="C124" s="101"/>
      <c r="D124" s="100"/>
      <c r="E124" s="100"/>
      <c r="F124" s="100"/>
      <c r="G124" s="99"/>
      <c r="H124" s="100"/>
      <c r="I124" s="100"/>
      <c r="J124" s="100"/>
      <c r="K124" s="100"/>
      <c r="L124" s="100"/>
      <c r="M124" s="100"/>
      <c r="N124" s="100"/>
      <c r="O124" s="104"/>
      <c r="P124" s="100"/>
      <c r="Q124" s="104"/>
      <c r="R124" s="100"/>
      <c r="S124" s="100"/>
      <c r="T124" s="100"/>
      <c r="U124" s="100"/>
      <c r="V124" s="100"/>
      <c r="W124" s="100"/>
      <c r="X124" s="100"/>
      <c r="Y124" s="100"/>
      <c r="Z124" s="100"/>
      <c r="AA124" s="569"/>
      <c r="AB124" s="10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row>
    <row r="125" spans="1:54" x14ac:dyDescent="0.3">
      <c r="A125" s="99"/>
      <c r="B125" s="100"/>
      <c r="C125" s="101"/>
      <c r="D125" s="100"/>
      <c r="E125" s="100"/>
      <c r="F125" s="100"/>
      <c r="G125" s="99"/>
      <c r="H125" s="100"/>
      <c r="I125" s="100"/>
      <c r="J125" s="100"/>
      <c r="K125" s="100"/>
      <c r="L125" s="100"/>
      <c r="M125" s="100"/>
      <c r="N125" s="100"/>
      <c r="O125" s="104"/>
      <c r="P125" s="100"/>
      <c r="Q125" s="104"/>
      <c r="R125" s="100"/>
      <c r="S125" s="100"/>
      <c r="T125" s="100"/>
      <c r="U125" s="100"/>
      <c r="V125" s="100"/>
      <c r="W125" s="100"/>
      <c r="X125" s="100"/>
      <c r="Y125" s="100"/>
      <c r="Z125" s="100"/>
      <c r="AA125" s="569"/>
      <c r="AB125" s="10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row>
    <row r="126" spans="1:54" x14ac:dyDescent="0.3">
      <c r="A126" s="99"/>
      <c r="B126" s="100"/>
      <c r="C126" s="101"/>
      <c r="D126" s="100"/>
      <c r="E126" s="100"/>
      <c r="F126" s="100"/>
      <c r="G126" s="99"/>
      <c r="H126" s="100"/>
      <c r="I126" s="100"/>
      <c r="J126" s="100"/>
      <c r="K126" s="100"/>
      <c r="L126" s="100"/>
      <c r="M126" s="100"/>
      <c r="N126" s="100"/>
      <c r="O126" s="104"/>
      <c r="P126" s="100"/>
      <c r="Q126" s="104"/>
      <c r="R126" s="100"/>
      <c r="S126" s="100"/>
      <c r="T126" s="100"/>
      <c r="U126" s="100"/>
      <c r="V126" s="100"/>
      <c r="W126" s="100"/>
      <c r="X126" s="100"/>
      <c r="Y126" s="100"/>
      <c r="Z126" s="100"/>
      <c r="AA126" s="569"/>
      <c r="AB126" s="10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row>
    <row r="127" spans="1:54" x14ac:dyDescent="0.3">
      <c r="A127" s="99"/>
      <c r="B127" s="100"/>
      <c r="C127" s="101"/>
      <c r="D127" s="100"/>
      <c r="E127" s="100"/>
      <c r="F127" s="100"/>
      <c r="G127" s="99"/>
      <c r="H127" s="100"/>
      <c r="I127" s="100"/>
      <c r="J127" s="100"/>
      <c r="K127" s="100"/>
      <c r="L127" s="100"/>
      <c r="M127" s="100"/>
      <c r="N127" s="100"/>
      <c r="O127" s="104"/>
      <c r="P127" s="100"/>
      <c r="Q127" s="104"/>
      <c r="R127" s="100"/>
      <c r="S127" s="100"/>
      <c r="T127" s="100"/>
      <c r="U127" s="100"/>
      <c r="V127" s="100"/>
      <c r="W127" s="100"/>
      <c r="X127" s="100"/>
      <c r="Y127" s="100"/>
      <c r="Z127" s="100"/>
      <c r="AA127" s="569"/>
      <c r="AB127" s="10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row>
    <row r="128" spans="1:54" x14ac:dyDescent="0.3">
      <c r="A128" s="99"/>
      <c r="B128" s="100"/>
      <c r="C128" s="101"/>
      <c r="D128" s="100"/>
      <c r="E128" s="100"/>
      <c r="F128" s="100"/>
      <c r="G128" s="99"/>
      <c r="H128" s="100"/>
      <c r="I128" s="100"/>
      <c r="J128" s="100"/>
      <c r="K128" s="100"/>
      <c r="L128" s="100"/>
      <c r="M128" s="100"/>
      <c r="N128" s="100"/>
      <c r="O128" s="104"/>
      <c r="P128" s="100"/>
      <c r="Q128" s="104"/>
      <c r="R128" s="100"/>
      <c r="S128" s="100"/>
      <c r="T128" s="100"/>
      <c r="U128" s="100"/>
      <c r="V128" s="100"/>
      <c r="W128" s="100"/>
      <c r="X128" s="100"/>
      <c r="Y128" s="100"/>
      <c r="Z128" s="100"/>
      <c r="AA128" s="569"/>
      <c r="AB128" s="10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row>
    <row r="129" spans="1:54" x14ac:dyDescent="0.3">
      <c r="A129" s="99"/>
      <c r="B129" s="100"/>
      <c r="C129" s="101"/>
      <c r="D129" s="100"/>
      <c r="E129" s="100"/>
      <c r="F129" s="100"/>
      <c r="G129" s="99"/>
      <c r="H129" s="100"/>
      <c r="I129" s="100"/>
      <c r="J129" s="100"/>
      <c r="K129" s="100"/>
      <c r="L129" s="100"/>
      <c r="M129" s="100"/>
      <c r="N129" s="100"/>
      <c r="O129" s="104"/>
      <c r="P129" s="100"/>
      <c r="Q129" s="104"/>
      <c r="R129" s="100"/>
      <c r="S129" s="100"/>
      <c r="T129" s="100"/>
      <c r="U129" s="100"/>
      <c r="V129" s="100"/>
      <c r="W129" s="100"/>
      <c r="X129" s="100"/>
      <c r="Y129" s="100"/>
      <c r="Z129" s="100"/>
      <c r="AA129" s="569"/>
      <c r="AB129" s="10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row>
    <row r="130" spans="1:54" x14ac:dyDescent="0.3">
      <c r="A130" s="99"/>
      <c r="B130" s="100"/>
      <c r="C130" s="101"/>
      <c r="D130" s="100"/>
      <c r="E130" s="100"/>
      <c r="F130" s="100"/>
      <c r="G130" s="99"/>
      <c r="H130" s="100"/>
      <c r="I130" s="100"/>
      <c r="J130" s="100"/>
      <c r="K130" s="100"/>
      <c r="L130" s="100"/>
      <c r="M130" s="100"/>
      <c r="N130" s="100"/>
      <c r="O130" s="104"/>
      <c r="P130" s="100"/>
      <c r="Q130" s="104"/>
      <c r="R130" s="100"/>
      <c r="S130" s="100"/>
      <c r="T130" s="100"/>
      <c r="U130" s="100"/>
      <c r="V130" s="100"/>
      <c r="W130" s="100"/>
      <c r="X130" s="100"/>
      <c r="Y130" s="100"/>
      <c r="Z130" s="100"/>
      <c r="AA130" s="569"/>
      <c r="AB130" s="10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row>
    <row r="131" spans="1:54" x14ac:dyDescent="0.3">
      <c r="A131" s="99"/>
      <c r="B131" s="100"/>
      <c r="C131" s="101"/>
      <c r="D131" s="100"/>
      <c r="E131" s="100"/>
      <c r="F131" s="100"/>
      <c r="G131" s="99"/>
      <c r="H131" s="100"/>
      <c r="I131" s="100"/>
      <c r="J131" s="100"/>
      <c r="K131" s="100"/>
      <c r="L131" s="100"/>
      <c r="M131" s="100"/>
      <c r="N131" s="100"/>
      <c r="O131" s="104"/>
      <c r="P131" s="100"/>
      <c r="Q131" s="104"/>
      <c r="R131" s="100"/>
      <c r="S131" s="100"/>
      <c r="T131" s="100"/>
      <c r="U131" s="100"/>
      <c r="V131" s="100"/>
      <c r="W131" s="100"/>
      <c r="X131" s="100"/>
      <c r="Y131" s="100"/>
      <c r="Z131" s="100"/>
      <c r="AA131" s="569"/>
      <c r="AB131" s="10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row>
    <row r="132" spans="1:54" x14ac:dyDescent="0.3">
      <c r="A132" s="99"/>
      <c r="B132" s="100"/>
      <c r="C132" s="101"/>
      <c r="D132" s="100"/>
      <c r="E132" s="100"/>
      <c r="F132" s="100"/>
      <c r="G132" s="99"/>
      <c r="H132" s="100"/>
      <c r="I132" s="100"/>
      <c r="J132" s="100"/>
      <c r="K132" s="100"/>
      <c r="L132" s="100"/>
      <c r="M132" s="100"/>
      <c r="N132" s="100"/>
      <c r="O132" s="104"/>
      <c r="P132" s="100"/>
      <c r="Q132" s="104"/>
      <c r="R132" s="100"/>
      <c r="S132" s="100"/>
      <c r="T132" s="100"/>
      <c r="U132" s="100"/>
      <c r="V132" s="100"/>
      <c r="W132" s="100"/>
      <c r="X132" s="100"/>
      <c r="Y132" s="100"/>
      <c r="Z132" s="100"/>
      <c r="AA132" s="569"/>
      <c r="AB132" s="10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row>
    <row r="133" spans="1:54" x14ac:dyDescent="0.3">
      <c r="A133" s="99"/>
      <c r="B133" s="100"/>
      <c r="C133" s="101"/>
      <c r="D133" s="100"/>
      <c r="E133" s="100"/>
      <c r="F133" s="100"/>
      <c r="G133" s="99"/>
      <c r="H133" s="100"/>
      <c r="I133" s="100"/>
      <c r="J133" s="100"/>
      <c r="K133" s="100"/>
      <c r="L133" s="100"/>
      <c r="M133" s="100"/>
      <c r="N133" s="100"/>
      <c r="O133" s="104"/>
      <c r="P133" s="100"/>
      <c r="Q133" s="104"/>
      <c r="R133" s="100"/>
      <c r="S133" s="100"/>
      <c r="T133" s="100"/>
      <c r="U133" s="100"/>
      <c r="V133" s="100"/>
      <c r="W133" s="100"/>
      <c r="X133" s="100"/>
      <c r="Y133" s="100"/>
      <c r="Z133" s="100"/>
      <c r="AA133" s="569"/>
      <c r="AB133" s="10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0"/>
      <c r="BA133" s="280"/>
      <c r="BB133" s="280"/>
    </row>
    <row r="134" spans="1:54" x14ac:dyDescent="0.3">
      <c r="A134" s="99"/>
      <c r="B134" s="100"/>
      <c r="C134" s="101"/>
      <c r="D134" s="100"/>
      <c r="E134" s="100"/>
      <c r="F134" s="100"/>
      <c r="G134" s="99"/>
      <c r="H134" s="100"/>
      <c r="I134" s="100"/>
      <c r="J134" s="100"/>
      <c r="K134" s="100"/>
      <c r="L134" s="100"/>
      <c r="M134" s="100"/>
      <c r="N134" s="100"/>
      <c r="O134" s="104"/>
      <c r="P134" s="100"/>
      <c r="Q134" s="104"/>
      <c r="R134" s="100"/>
      <c r="S134" s="100"/>
      <c r="T134" s="100"/>
      <c r="U134" s="100"/>
      <c r="V134" s="100"/>
      <c r="W134" s="100"/>
      <c r="X134" s="100"/>
      <c r="Y134" s="100"/>
      <c r="Z134" s="100"/>
      <c r="AA134" s="569"/>
      <c r="AB134" s="10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row>
    <row r="135" spans="1:54" x14ac:dyDescent="0.3">
      <c r="A135" s="99"/>
      <c r="B135" s="100"/>
      <c r="C135" s="101"/>
      <c r="D135" s="100"/>
      <c r="E135" s="100"/>
      <c r="F135" s="100"/>
      <c r="G135" s="99"/>
      <c r="H135" s="100"/>
      <c r="I135" s="100"/>
      <c r="J135" s="100"/>
      <c r="K135" s="100"/>
      <c r="L135" s="100"/>
      <c r="M135" s="100"/>
      <c r="N135" s="100"/>
      <c r="O135" s="104"/>
      <c r="P135" s="100"/>
      <c r="Q135" s="104"/>
      <c r="R135" s="100"/>
      <c r="S135" s="100"/>
      <c r="T135" s="100"/>
      <c r="U135" s="100"/>
      <c r="V135" s="100"/>
      <c r="W135" s="100"/>
      <c r="X135" s="100"/>
      <c r="Y135" s="100"/>
      <c r="Z135" s="100"/>
      <c r="AA135" s="569"/>
      <c r="AB135" s="100"/>
      <c r="AC135" s="280"/>
      <c r="AD135" s="280"/>
      <c r="AE135" s="280"/>
      <c r="AF135" s="280"/>
      <c r="AG135" s="280"/>
      <c r="AH135" s="280"/>
      <c r="AI135" s="280"/>
      <c r="AJ135" s="280"/>
      <c r="AK135" s="280"/>
      <c r="AL135" s="280"/>
      <c r="AM135" s="280"/>
      <c r="AN135" s="280"/>
      <c r="AO135" s="280"/>
      <c r="AP135" s="280"/>
      <c r="AQ135" s="280"/>
      <c r="AR135" s="280"/>
      <c r="AS135" s="280"/>
      <c r="AT135" s="280"/>
      <c r="AU135" s="280"/>
      <c r="AV135" s="280"/>
      <c r="AW135" s="280"/>
      <c r="AX135" s="280"/>
      <c r="AY135" s="280"/>
      <c r="AZ135" s="280"/>
      <c r="BA135" s="280"/>
      <c r="BB135" s="280"/>
    </row>
    <row r="136" spans="1:54" x14ac:dyDescent="0.3">
      <c r="A136" s="99"/>
      <c r="B136" s="100"/>
      <c r="C136" s="101"/>
      <c r="D136" s="100"/>
      <c r="E136" s="100"/>
      <c r="F136" s="100"/>
      <c r="G136" s="99"/>
      <c r="H136" s="100"/>
      <c r="I136" s="100"/>
      <c r="J136" s="100"/>
      <c r="K136" s="100"/>
      <c r="L136" s="100"/>
      <c r="M136" s="100"/>
      <c r="N136" s="100"/>
      <c r="O136" s="104"/>
      <c r="P136" s="100"/>
      <c r="Q136" s="104"/>
      <c r="R136" s="100"/>
      <c r="S136" s="100"/>
      <c r="T136" s="100"/>
      <c r="U136" s="100"/>
      <c r="V136" s="100"/>
      <c r="W136" s="100"/>
      <c r="X136" s="100"/>
      <c r="Y136" s="100"/>
      <c r="Z136" s="100"/>
      <c r="AA136" s="569"/>
      <c r="AB136" s="10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row>
    <row r="137" spans="1:54" x14ac:dyDescent="0.3">
      <c r="A137" s="99"/>
      <c r="B137" s="100"/>
      <c r="C137" s="101"/>
      <c r="D137" s="100"/>
      <c r="E137" s="100"/>
      <c r="F137" s="100"/>
      <c r="G137" s="99"/>
      <c r="H137" s="100"/>
      <c r="I137" s="100"/>
      <c r="J137" s="100"/>
      <c r="K137" s="100"/>
      <c r="L137" s="100"/>
      <c r="M137" s="100"/>
      <c r="N137" s="100"/>
      <c r="O137" s="104"/>
      <c r="P137" s="100"/>
      <c r="Q137" s="104"/>
      <c r="R137" s="100"/>
      <c r="S137" s="100"/>
      <c r="T137" s="100"/>
      <c r="U137" s="100"/>
      <c r="V137" s="100"/>
      <c r="W137" s="100"/>
      <c r="X137" s="100"/>
      <c r="Y137" s="100"/>
      <c r="Z137" s="100"/>
      <c r="AA137" s="569"/>
      <c r="AB137" s="10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row>
    <row r="138" spans="1:54" x14ac:dyDescent="0.3">
      <c r="A138" s="99"/>
      <c r="B138" s="100"/>
      <c r="C138" s="101"/>
      <c r="D138" s="100"/>
      <c r="E138" s="100"/>
      <c r="F138" s="100"/>
      <c r="G138" s="99"/>
      <c r="H138" s="100"/>
      <c r="I138" s="100"/>
      <c r="J138" s="100"/>
      <c r="K138" s="100"/>
      <c r="L138" s="100"/>
      <c r="M138" s="100"/>
      <c r="N138" s="100"/>
      <c r="O138" s="104"/>
      <c r="P138" s="100"/>
      <c r="Q138" s="104"/>
      <c r="R138" s="100"/>
      <c r="S138" s="100"/>
      <c r="T138" s="100"/>
      <c r="U138" s="100"/>
      <c r="V138" s="100"/>
      <c r="W138" s="100"/>
      <c r="X138" s="100"/>
      <c r="Y138" s="100"/>
      <c r="Z138" s="100"/>
      <c r="AA138" s="569"/>
      <c r="AB138" s="10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row>
    <row r="139" spans="1:54" x14ac:dyDescent="0.3">
      <c r="A139" s="99"/>
      <c r="B139" s="100"/>
      <c r="C139" s="101"/>
      <c r="D139" s="100"/>
      <c r="E139" s="100"/>
      <c r="F139" s="100"/>
      <c r="G139" s="99"/>
      <c r="H139" s="100"/>
      <c r="I139" s="100"/>
      <c r="J139" s="100"/>
      <c r="K139" s="100"/>
      <c r="L139" s="100"/>
      <c r="M139" s="100"/>
      <c r="N139" s="100"/>
      <c r="O139" s="104"/>
      <c r="P139" s="100"/>
      <c r="Q139" s="104"/>
      <c r="R139" s="100"/>
      <c r="S139" s="100"/>
      <c r="T139" s="100"/>
      <c r="U139" s="100"/>
      <c r="V139" s="100"/>
      <c r="W139" s="100"/>
      <c r="X139" s="100"/>
      <c r="Y139" s="100"/>
      <c r="Z139" s="100"/>
      <c r="AA139" s="569"/>
      <c r="AB139" s="10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0"/>
      <c r="AY139" s="280"/>
      <c r="AZ139" s="280"/>
      <c r="BA139" s="280"/>
      <c r="BB139" s="280"/>
    </row>
    <row r="140" spans="1:54" x14ac:dyDescent="0.3">
      <c r="A140" s="99"/>
      <c r="B140" s="100"/>
      <c r="C140" s="101"/>
      <c r="D140" s="100"/>
      <c r="E140" s="100"/>
      <c r="F140" s="100"/>
      <c r="G140" s="99"/>
      <c r="H140" s="100"/>
      <c r="I140" s="100"/>
      <c r="J140" s="100"/>
      <c r="K140" s="100"/>
      <c r="L140" s="100"/>
      <c r="M140" s="100"/>
      <c r="N140" s="100"/>
      <c r="O140" s="104"/>
      <c r="P140" s="100"/>
      <c r="Q140" s="104"/>
      <c r="R140" s="100"/>
      <c r="S140" s="100"/>
      <c r="T140" s="100"/>
      <c r="U140" s="100"/>
      <c r="V140" s="100"/>
      <c r="W140" s="100"/>
      <c r="X140" s="100"/>
      <c r="Y140" s="100"/>
      <c r="Z140" s="100"/>
      <c r="AA140" s="569"/>
      <c r="AB140" s="100"/>
      <c r="AC140" s="280"/>
      <c r="AD140" s="280"/>
      <c r="AE140" s="280"/>
      <c r="AF140" s="280"/>
      <c r="AG140" s="280"/>
      <c r="AH140" s="280"/>
      <c r="AI140" s="280"/>
      <c r="AJ140" s="280"/>
      <c r="AK140" s="280"/>
      <c r="AL140" s="280"/>
      <c r="AM140" s="280"/>
      <c r="AN140" s="280"/>
      <c r="AO140" s="280"/>
      <c r="AP140" s="280"/>
      <c r="AQ140" s="280"/>
      <c r="AR140" s="280"/>
      <c r="AS140" s="280"/>
      <c r="AT140" s="280"/>
      <c r="AU140" s="280"/>
      <c r="AV140" s="280"/>
      <c r="AW140" s="280"/>
      <c r="AX140" s="280"/>
      <c r="AY140" s="280"/>
      <c r="AZ140" s="280"/>
      <c r="BA140" s="280"/>
      <c r="BB140" s="280"/>
    </row>
    <row r="141" spans="1:54" x14ac:dyDescent="0.3">
      <c r="A141" s="99"/>
      <c r="B141" s="100"/>
      <c r="C141" s="101"/>
      <c r="D141" s="100"/>
      <c r="E141" s="100"/>
      <c r="F141" s="100"/>
      <c r="G141" s="99"/>
      <c r="H141" s="100"/>
      <c r="I141" s="100"/>
      <c r="J141" s="100"/>
      <c r="K141" s="100"/>
      <c r="L141" s="100"/>
      <c r="M141" s="100"/>
      <c r="N141" s="100"/>
      <c r="O141" s="104"/>
      <c r="P141" s="100"/>
      <c r="Q141" s="104"/>
      <c r="R141" s="100"/>
      <c r="S141" s="100"/>
      <c r="T141" s="100"/>
      <c r="U141" s="100"/>
      <c r="V141" s="100"/>
      <c r="W141" s="100"/>
      <c r="X141" s="100"/>
      <c r="Y141" s="100"/>
      <c r="Z141" s="100"/>
      <c r="AA141" s="569"/>
      <c r="AB141" s="100"/>
      <c r="AC141" s="280"/>
      <c r="AD141" s="280"/>
      <c r="AE141" s="280"/>
      <c r="AF141" s="280"/>
      <c r="AG141" s="280"/>
      <c r="AH141" s="280"/>
      <c r="AI141" s="280"/>
      <c r="AJ141" s="280"/>
      <c r="AK141" s="280"/>
      <c r="AL141" s="280"/>
      <c r="AM141" s="280"/>
      <c r="AN141" s="280"/>
      <c r="AO141" s="280"/>
      <c r="AP141" s="280"/>
      <c r="AQ141" s="280"/>
      <c r="AR141" s="280"/>
      <c r="AS141" s="280"/>
      <c r="AT141" s="280"/>
      <c r="AU141" s="280"/>
      <c r="AV141" s="280"/>
      <c r="AW141" s="280"/>
      <c r="AX141" s="280"/>
      <c r="AY141" s="280"/>
      <c r="AZ141" s="280"/>
      <c r="BA141" s="280"/>
      <c r="BB141" s="280"/>
    </row>
    <row r="142" spans="1:54" x14ac:dyDescent="0.3">
      <c r="A142" s="99"/>
      <c r="B142" s="100"/>
      <c r="C142" s="101"/>
      <c r="D142" s="100"/>
      <c r="E142" s="100"/>
      <c r="F142" s="100"/>
      <c r="G142" s="99"/>
      <c r="H142" s="100"/>
      <c r="I142" s="100"/>
      <c r="J142" s="100"/>
      <c r="K142" s="100"/>
      <c r="L142" s="100"/>
      <c r="M142" s="100"/>
      <c r="N142" s="100"/>
      <c r="O142" s="104"/>
      <c r="P142" s="100"/>
      <c r="Q142" s="104"/>
      <c r="R142" s="100"/>
      <c r="S142" s="100"/>
      <c r="T142" s="100"/>
      <c r="U142" s="100"/>
      <c r="V142" s="100"/>
      <c r="W142" s="100"/>
      <c r="X142" s="100"/>
      <c r="Y142" s="100"/>
      <c r="Z142" s="100"/>
      <c r="AA142" s="569"/>
      <c r="AB142" s="100"/>
      <c r="AC142" s="280"/>
      <c r="AD142" s="280"/>
      <c r="AE142" s="280"/>
      <c r="AF142" s="280"/>
      <c r="AG142" s="280"/>
      <c r="AH142" s="280"/>
      <c r="AI142" s="280"/>
      <c r="AJ142" s="280"/>
      <c r="AK142" s="280"/>
      <c r="AL142" s="280"/>
      <c r="AM142" s="280"/>
      <c r="AN142" s="280"/>
      <c r="AO142" s="280"/>
      <c r="AP142" s="280"/>
      <c r="AQ142" s="280"/>
      <c r="AR142" s="280"/>
      <c r="AS142" s="280"/>
      <c r="AT142" s="280"/>
      <c r="AU142" s="280"/>
      <c r="AV142" s="280"/>
      <c r="AW142" s="280"/>
      <c r="AX142" s="280"/>
      <c r="AY142" s="280"/>
      <c r="AZ142" s="280"/>
      <c r="BA142" s="280"/>
      <c r="BB142" s="280"/>
    </row>
    <row r="143" spans="1:54" x14ac:dyDescent="0.3">
      <c r="A143" s="99"/>
      <c r="B143" s="100"/>
      <c r="C143" s="101"/>
      <c r="D143" s="100"/>
      <c r="E143" s="100"/>
      <c r="F143" s="100"/>
      <c r="G143" s="99"/>
      <c r="H143" s="100"/>
      <c r="I143" s="100"/>
      <c r="J143" s="100"/>
      <c r="K143" s="100"/>
      <c r="L143" s="100"/>
      <c r="M143" s="100"/>
      <c r="N143" s="100"/>
      <c r="O143" s="104"/>
      <c r="P143" s="100"/>
      <c r="Q143" s="104"/>
      <c r="R143" s="100"/>
      <c r="S143" s="100"/>
      <c r="T143" s="100"/>
      <c r="U143" s="100"/>
      <c r="V143" s="100"/>
      <c r="W143" s="100"/>
      <c r="X143" s="100"/>
      <c r="Y143" s="100"/>
      <c r="Z143" s="100"/>
      <c r="AA143" s="569"/>
      <c r="AB143" s="100"/>
      <c r="AC143" s="280"/>
      <c r="AD143" s="280"/>
      <c r="AE143" s="280"/>
      <c r="AF143" s="280"/>
      <c r="AG143" s="280"/>
      <c r="AH143" s="280"/>
      <c r="AI143" s="280"/>
      <c r="AJ143" s="280"/>
      <c r="AK143" s="280"/>
      <c r="AL143" s="280"/>
      <c r="AM143" s="280"/>
      <c r="AN143" s="280"/>
      <c r="AO143" s="280"/>
      <c r="AP143" s="280"/>
      <c r="AQ143" s="280"/>
      <c r="AR143" s="280"/>
      <c r="AS143" s="280"/>
      <c r="AT143" s="280"/>
      <c r="AU143" s="280"/>
      <c r="AV143" s="280"/>
      <c r="AW143" s="280"/>
      <c r="AX143" s="280"/>
      <c r="AY143" s="280"/>
      <c r="AZ143" s="280"/>
      <c r="BA143" s="280"/>
      <c r="BB143" s="280"/>
    </row>
    <row r="144" spans="1:54" x14ac:dyDescent="0.3">
      <c r="A144" s="99"/>
      <c r="B144" s="100"/>
      <c r="C144" s="101"/>
      <c r="D144" s="100"/>
      <c r="E144" s="100"/>
      <c r="F144" s="100"/>
      <c r="G144" s="99"/>
      <c r="H144" s="100"/>
      <c r="I144" s="100"/>
      <c r="J144" s="100"/>
      <c r="K144" s="100"/>
      <c r="L144" s="100"/>
      <c r="M144" s="100"/>
      <c r="N144" s="100"/>
      <c r="O144" s="104"/>
      <c r="P144" s="100"/>
      <c r="Q144" s="104"/>
      <c r="R144" s="100"/>
      <c r="S144" s="100"/>
      <c r="T144" s="100"/>
      <c r="U144" s="100"/>
      <c r="V144" s="100"/>
      <c r="W144" s="100"/>
      <c r="X144" s="100"/>
      <c r="Y144" s="100"/>
      <c r="Z144" s="100"/>
      <c r="AA144" s="569"/>
      <c r="AB144" s="10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0"/>
      <c r="AY144" s="280"/>
      <c r="AZ144" s="280"/>
      <c r="BA144" s="280"/>
      <c r="BB144" s="280"/>
    </row>
    <row r="145" spans="1:54" x14ac:dyDescent="0.3">
      <c r="A145" s="99"/>
      <c r="B145" s="100"/>
      <c r="C145" s="101"/>
      <c r="D145" s="100"/>
      <c r="E145" s="100"/>
      <c r="F145" s="100"/>
      <c r="G145" s="99"/>
      <c r="H145" s="100"/>
      <c r="I145" s="100"/>
      <c r="J145" s="100"/>
      <c r="K145" s="100"/>
      <c r="L145" s="100"/>
      <c r="M145" s="100"/>
      <c r="N145" s="100"/>
      <c r="O145" s="104"/>
      <c r="P145" s="100"/>
      <c r="Q145" s="104"/>
      <c r="R145" s="100"/>
      <c r="S145" s="100"/>
      <c r="T145" s="100"/>
      <c r="U145" s="100"/>
      <c r="V145" s="100"/>
      <c r="W145" s="100"/>
      <c r="X145" s="100"/>
      <c r="Y145" s="100"/>
      <c r="Z145" s="100"/>
      <c r="AA145" s="569"/>
      <c r="AB145" s="10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0"/>
      <c r="AY145" s="280"/>
      <c r="AZ145" s="280"/>
      <c r="BA145" s="280"/>
      <c r="BB145" s="280"/>
    </row>
    <row r="146" spans="1:54" x14ac:dyDescent="0.3">
      <c r="A146" s="99"/>
      <c r="B146" s="100"/>
      <c r="C146" s="101"/>
      <c r="D146" s="100"/>
      <c r="E146" s="100"/>
      <c r="F146" s="100"/>
      <c r="G146" s="99"/>
      <c r="H146" s="100"/>
      <c r="I146" s="100"/>
      <c r="J146" s="100"/>
      <c r="K146" s="100"/>
      <c r="L146" s="100"/>
      <c r="M146" s="100"/>
      <c r="N146" s="100"/>
      <c r="O146" s="104"/>
      <c r="P146" s="100"/>
      <c r="Q146" s="104"/>
      <c r="R146" s="100"/>
      <c r="S146" s="100"/>
      <c r="T146" s="100"/>
      <c r="U146" s="100"/>
      <c r="V146" s="100"/>
      <c r="W146" s="100"/>
      <c r="X146" s="100"/>
      <c r="Y146" s="100"/>
      <c r="Z146" s="100"/>
      <c r="AA146" s="569"/>
      <c r="AB146" s="10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row>
    <row r="147" spans="1:54" x14ac:dyDescent="0.3">
      <c r="A147" s="99"/>
      <c r="B147" s="100"/>
      <c r="C147" s="101"/>
      <c r="D147" s="100"/>
      <c r="E147" s="100"/>
      <c r="F147" s="100"/>
      <c r="G147" s="99"/>
      <c r="H147" s="100"/>
      <c r="I147" s="100"/>
      <c r="J147" s="100"/>
      <c r="K147" s="100"/>
      <c r="L147" s="100"/>
      <c r="M147" s="100"/>
      <c r="N147" s="100"/>
      <c r="O147" s="104"/>
      <c r="P147" s="100"/>
      <c r="Q147" s="104"/>
      <c r="R147" s="100"/>
      <c r="S147" s="100"/>
      <c r="T147" s="100"/>
      <c r="U147" s="100"/>
      <c r="V147" s="100"/>
      <c r="W147" s="100"/>
      <c r="X147" s="100"/>
      <c r="Y147" s="100"/>
      <c r="Z147" s="100"/>
      <c r="AA147" s="569"/>
      <c r="AB147" s="10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0"/>
      <c r="AZ147" s="280"/>
      <c r="BA147" s="280"/>
      <c r="BB147" s="280"/>
    </row>
    <row r="148" spans="1:54" x14ac:dyDescent="0.3">
      <c r="A148" s="99"/>
      <c r="B148" s="100"/>
      <c r="C148" s="101"/>
      <c r="D148" s="100"/>
      <c r="E148" s="100"/>
      <c r="F148" s="100"/>
      <c r="G148" s="99"/>
      <c r="H148" s="100"/>
      <c r="I148" s="100"/>
      <c r="J148" s="100"/>
      <c r="K148" s="100"/>
      <c r="L148" s="100"/>
      <c r="M148" s="100"/>
      <c r="N148" s="100"/>
      <c r="O148" s="104"/>
      <c r="P148" s="100"/>
      <c r="Q148" s="104"/>
      <c r="R148" s="100"/>
      <c r="S148" s="100"/>
      <c r="T148" s="100"/>
      <c r="U148" s="100"/>
      <c r="V148" s="100"/>
      <c r="W148" s="100"/>
      <c r="X148" s="100"/>
      <c r="Y148" s="100"/>
      <c r="Z148" s="100"/>
      <c r="AA148" s="569"/>
      <c r="AB148" s="100"/>
      <c r="AC148" s="280"/>
      <c r="AD148" s="280"/>
      <c r="AE148" s="280"/>
      <c r="AF148" s="280"/>
      <c r="AG148" s="280"/>
      <c r="AH148" s="280"/>
      <c r="AI148" s="280"/>
      <c r="AJ148" s="280"/>
      <c r="AK148" s="280"/>
      <c r="AL148" s="280"/>
      <c r="AM148" s="280"/>
      <c r="AN148" s="280"/>
      <c r="AO148" s="280"/>
      <c r="AP148" s="280"/>
      <c r="AQ148" s="280"/>
      <c r="AR148" s="280"/>
      <c r="AS148" s="280"/>
      <c r="AT148" s="280"/>
      <c r="AU148" s="280"/>
      <c r="AV148" s="280"/>
      <c r="AW148" s="280"/>
      <c r="AX148" s="280"/>
      <c r="AY148" s="280"/>
      <c r="AZ148" s="280"/>
      <c r="BA148" s="280"/>
      <c r="BB148" s="280"/>
    </row>
    <row r="149" spans="1:54" x14ac:dyDescent="0.3">
      <c r="A149" s="99"/>
      <c r="B149" s="100"/>
      <c r="C149" s="101"/>
      <c r="D149" s="100"/>
      <c r="E149" s="100"/>
      <c r="F149" s="100"/>
      <c r="G149" s="99"/>
      <c r="H149" s="100"/>
      <c r="I149" s="100"/>
      <c r="J149" s="100"/>
      <c r="K149" s="100"/>
      <c r="L149" s="100"/>
      <c r="M149" s="100"/>
      <c r="N149" s="100"/>
      <c r="O149" s="104"/>
      <c r="P149" s="100"/>
      <c r="Q149" s="104"/>
      <c r="R149" s="100"/>
      <c r="S149" s="100"/>
      <c r="T149" s="100"/>
      <c r="U149" s="100"/>
      <c r="V149" s="100"/>
      <c r="W149" s="100"/>
      <c r="X149" s="100"/>
      <c r="Y149" s="100"/>
      <c r="Z149" s="100"/>
      <c r="AA149" s="569"/>
      <c r="AB149" s="10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280"/>
    </row>
    <row r="150" spans="1:54" x14ac:dyDescent="0.3">
      <c r="A150" s="99"/>
      <c r="B150" s="100"/>
      <c r="C150" s="101"/>
      <c r="D150" s="100"/>
      <c r="E150" s="100"/>
      <c r="F150" s="100"/>
      <c r="G150" s="99"/>
      <c r="H150" s="100"/>
      <c r="I150" s="100"/>
      <c r="J150" s="100"/>
      <c r="K150" s="100"/>
      <c r="L150" s="100"/>
      <c r="M150" s="100"/>
      <c r="N150" s="100"/>
      <c r="O150" s="104"/>
      <c r="P150" s="100"/>
      <c r="Q150" s="104"/>
      <c r="R150" s="100"/>
      <c r="S150" s="280"/>
      <c r="T150" s="280"/>
      <c r="U150" s="280"/>
      <c r="V150" s="280"/>
      <c r="W150" s="280"/>
      <c r="X150" s="280"/>
      <c r="Y150" s="280"/>
      <c r="Z150" s="280"/>
      <c r="AA150" s="571"/>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B150" s="280"/>
    </row>
    <row r="151" spans="1:54" x14ac:dyDescent="0.3">
      <c r="A151" s="99"/>
      <c r="B151" s="100"/>
      <c r="C151" s="101"/>
      <c r="D151" s="100"/>
      <c r="E151" s="100"/>
      <c r="F151" s="100"/>
      <c r="G151" s="99"/>
      <c r="H151" s="100"/>
      <c r="I151" s="100"/>
      <c r="J151" s="100"/>
      <c r="K151" s="100"/>
      <c r="N151" s="100"/>
      <c r="O151" s="104"/>
      <c r="P151" s="100"/>
      <c r="Q151" s="104"/>
      <c r="R151" s="100"/>
      <c r="S151" s="280"/>
      <c r="T151" s="280"/>
      <c r="U151" s="280"/>
      <c r="V151" s="280"/>
      <c r="W151" s="280"/>
      <c r="X151" s="280"/>
      <c r="Y151" s="280"/>
      <c r="Z151" s="280"/>
      <c r="AA151" s="571"/>
      <c r="AB151" s="280"/>
      <c r="AC151" s="280"/>
      <c r="AD151" s="280"/>
      <c r="AE151" s="280"/>
      <c r="AF151" s="280"/>
      <c r="AG151" s="280"/>
      <c r="AH151" s="280"/>
      <c r="AI151" s="280"/>
      <c r="AJ151" s="280"/>
      <c r="AK151" s="280"/>
      <c r="AL151" s="280"/>
      <c r="AM151" s="280"/>
      <c r="AN151" s="280"/>
      <c r="AO151" s="280"/>
      <c r="AP151" s="280"/>
      <c r="AQ151" s="280"/>
      <c r="AR151" s="280"/>
      <c r="AS151" s="280"/>
      <c r="AT151" s="280"/>
      <c r="AU151" s="280"/>
      <c r="AV151" s="280"/>
      <c r="AW151" s="280"/>
      <c r="AX151" s="280"/>
      <c r="AY151" s="280"/>
      <c r="AZ151" s="280"/>
      <c r="BA151" s="280"/>
      <c r="BB151" s="280"/>
    </row>
    <row r="152" spans="1:54" x14ac:dyDescent="0.3">
      <c r="A152" s="99"/>
      <c r="B152" s="100"/>
      <c r="C152" s="101"/>
      <c r="D152" s="100"/>
      <c r="E152" s="100"/>
      <c r="F152" s="100"/>
      <c r="G152" s="99"/>
      <c r="H152" s="100"/>
      <c r="I152" s="100"/>
      <c r="J152" s="100"/>
      <c r="K152" s="100"/>
      <c r="N152" s="100"/>
      <c r="O152" s="104"/>
      <c r="P152" s="100"/>
      <c r="Q152" s="104"/>
      <c r="R152" s="100"/>
      <c r="S152" s="280"/>
      <c r="T152" s="280"/>
      <c r="U152" s="280"/>
      <c r="V152" s="280"/>
      <c r="W152" s="280"/>
      <c r="X152" s="280"/>
      <c r="Y152" s="280"/>
      <c r="Z152" s="280"/>
      <c r="AA152" s="571"/>
      <c r="AB152" s="280"/>
      <c r="AC152" s="280"/>
      <c r="AD152" s="280"/>
      <c r="AE152" s="280"/>
      <c r="AF152" s="280"/>
      <c r="AG152" s="280"/>
      <c r="AH152" s="280"/>
      <c r="AI152" s="280"/>
      <c r="AJ152" s="280"/>
      <c r="AK152" s="280"/>
      <c r="AL152" s="280"/>
      <c r="AM152" s="280"/>
      <c r="AN152" s="280"/>
      <c r="AO152" s="280"/>
      <c r="AP152" s="280"/>
      <c r="AQ152" s="280"/>
      <c r="AR152" s="280"/>
      <c r="AS152" s="280"/>
      <c r="AT152" s="280"/>
      <c r="AU152" s="280"/>
      <c r="AV152" s="280"/>
      <c r="AW152" s="280"/>
      <c r="AX152" s="280"/>
      <c r="AY152" s="280"/>
      <c r="AZ152" s="280"/>
      <c r="BA152" s="280"/>
      <c r="BB152" s="280"/>
    </row>
    <row r="153" spans="1:54" x14ac:dyDescent="0.3">
      <c r="A153" s="99"/>
      <c r="B153" s="100"/>
      <c r="C153" s="101"/>
      <c r="D153" s="100"/>
      <c r="E153" s="100"/>
      <c r="F153" s="100"/>
      <c r="G153" s="99"/>
      <c r="H153" s="100"/>
      <c r="I153" s="100"/>
      <c r="J153" s="100"/>
      <c r="K153" s="100"/>
      <c r="N153" s="100"/>
      <c r="O153" s="104"/>
      <c r="P153" s="100"/>
      <c r="Q153" s="104"/>
      <c r="R153" s="100"/>
      <c r="S153" s="280"/>
      <c r="T153" s="280"/>
      <c r="U153" s="280"/>
      <c r="V153" s="280"/>
      <c r="W153" s="280"/>
      <c r="X153" s="280"/>
      <c r="Y153" s="280"/>
      <c r="Z153" s="280"/>
      <c r="AA153" s="571"/>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0"/>
      <c r="AY153" s="280"/>
      <c r="AZ153" s="280"/>
      <c r="BA153" s="280"/>
      <c r="BB153" s="280"/>
    </row>
    <row r="154" spans="1:54" x14ac:dyDescent="0.3">
      <c r="A154" s="99"/>
      <c r="B154" s="100"/>
      <c r="C154" s="101"/>
      <c r="D154" s="100"/>
      <c r="E154" s="100"/>
      <c r="F154" s="100"/>
      <c r="G154" s="99"/>
      <c r="H154" s="100"/>
      <c r="I154" s="100"/>
      <c r="J154" s="100"/>
      <c r="K154" s="100"/>
      <c r="N154" s="100"/>
      <c r="O154" s="104"/>
      <c r="P154" s="100"/>
      <c r="Q154" s="104"/>
      <c r="R154" s="100"/>
      <c r="S154" s="280"/>
      <c r="T154" s="280"/>
      <c r="U154" s="280"/>
      <c r="V154" s="280"/>
      <c r="W154" s="280"/>
      <c r="X154" s="280"/>
      <c r="Y154" s="280"/>
      <c r="Z154" s="280"/>
      <c r="AA154" s="571"/>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0"/>
      <c r="AY154" s="280"/>
      <c r="AZ154" s="280"/>
      <c r="BA154" s="280"/>
      <c r="BB154" s="280"/>
    </row>
    <row r="155" spans="1:54" x14ac:dyDescent="0.3">
      <c r="A155" s="99"/>
      <c r="B155" s="100"/>
      <c r="C155" s="101"/>
      <c r="D155" s="100"/>
      <c r="E155" s="100"/>
      <c r="F155" s="100"/>
      <c r="G155" s="99"/>
      <c r="H155" s="100"/>
      <c r="I155" s="100"/>
      <c r="J155" s="100"/>
      <c r="K155" s="100"/>
      <c r="N155" s="100"/>
      <c r="O155" s="104"/>
      <c r="P155" s="100"/>
      <c r="Q155" s="104"/>
      <c r="R155" s="100"/>
      <c r="S155" s="280"/>
      <c r="T155" s="280"/>
      <c r="U155" s="280"/>
      <c r="V155" s="280"/>
      <c r="W155" s="280"/>
      <c r="X155" s="280"/>
      <c r="Y155" s="280"/>
      <c r="Z155" s="280"/>
      <c r="AA155" s="571"/>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0"/>
      <c r="AY155" s="280"/>
      <c r="AZ155" s="280"/>
      <c r="BA155" s="280"/>
      <c r="BB155" s="280"/>
    </row>
    <row r="156" spans="1:54" x14ac:dyDescent="0.3">
      <c r="A156" s="99"/>
      <c r="B156" s="100"/>
      <c r="C156" s="101"/>
      <c r="D156" s="100"/>
      <c r="E156" s="100"/>
      <c r="F156" s="100"/>
      <c r="G156" s="99"/>
      <c r="H156" s="100"/>
      <c r="I156" s="100"/>
      <c r="J156" s="100"/>
      <c r="K156" s="100"/>
      <c r="N156" s="100"/>
      <c r="O156" s="104"/>
      <c r="P156" s="100"/>
      <c r="Q156" s="104"/>
      <c r="R156" s="100"/>
      <c r="S156" s="280"/>
      <c r="T156" s="280"/>
      <c r="U156" s="280"/>
      <c r="V156" s="280"/>
      <c r="W156" s="280"/>
      <c r="X156" s="280"/>
      <c r="Y156" s="280"/>
      <c r="Z156" s="280"/>
      <c r="AA156" s="571"/>
      <c r="AB156" s="280"/>
      <c r="AC156" s="280"/>
      <c r="AD156" s="280"/>
      <c r="AE156" s="280"/>
      <c r="AF156" s="280"/>
      <c r="AG156" s="280"/>
      <c r="AH156" s="280"/>
      <c r="AI156" s="280"/>
      <c r="AJ156" s="280"/>
      <c r="AK156" s="280"/>
      <c r="AL156" s="280"/>
      <c r="AM156" s="280"/>
      <c r="AN156" s="280"/>
      <c r="AO156" s="280"/>
      <c r="AP156" s="280"/>
      <c r="AQ156" s="280"/>
      <c r="AR156" s="280"/>
      <c r="AS156" s="280"/>
      <c r="AT156" s="280"/>
      <c r="AU156" s="280"/>
      <c r="AV156" s="280"/>
      <c r="AW156" s="280"/>
      <c r="AX156" s="280"/>
      <c r="AY156" s="280"/>
      <c r="AZ156" s="280"/>
      <c r="BA156" s="280"/>
      <c r="BB156" s="280"/>
    </row>
    <row r="157" spans="1:54" x14ac:dyDescent="0.3">
      <c r="A157" s="99"/>
      <c r="B157" s="100"/>
      <c r="C157" s="101"/>
      <c r="D157" s="100"/>
      <c r="E157" s="100"/>
      <c r="F157" s="100"/>
      <c r="G157" s="99"/>
      <c r="H157" s="100"/>
      <c r="I157" s="100"/>
      <c r="J157" s="100"/>
      <c r="K157" s="100"/>
      <c r="N157" s="100"/>
      <c r="O157" s="104"/>
      <c r="P157" s="100"/>
      <c r="Q157" s="104"/>
      <c r="R157" s="100"/>
      <c r="S157" s="280"/>
      <c r="T157" s="280"/>
      <c r="U157" s="280"/>
      <c r="V157" s="280"/>
      <c r="W157" s="280"/>
      <c r="X157" s="280"/>
      <c r="Y157" s="280"/>
      <c r="Z157" s="280"/>
      <c r="AA157" s="571"/>
      <c r="AB157" s="280"/>
      <c r="AC157" s="280"/>
      <c r="AD157" s="280"/>
      <c r="AE157" s="280"/>
      <c r="AF157" s="280"/>
      <c r="AG157" s="280"/>
      <c r="AH157" s="280"/>
      <c r="AI157" s="280"/>
      <c r="AJ157" s="280"/>
      <c r="AK157" s="280"/>
      <c r="AL157" s="280"/>
      <c r="AM157" s="280"/>
      <c r="AN157" s="280"/>
      <c r="AO157" s="280"/>
      <c r="AP157" s="280"/>
      <c r="AQ157" s="280"/>
      <c r="AR157" s="280"/>
      <c r="AS157" s="280"/>
      <c r="AT157" s="280"/>
      <c r="AU157" s="280"/>
      <c r="AV157" s="280"/>
      <c r="AW157" s="280"/>
      <c r="AX157" s="280"/>
      <c r="AY157" s="280"/>
      <c r="AZ157" s="280"/>
      <c r="BA157" s="280"/>
      <c r="BB157" s="280"/>
    </row>
    <row r="158" spans="1:54" x14ac:dyDescent="0.3">
      <c r="A158" s="99"/>
      <c r="B158" s="100"/>
      <c r="C158" s="101"/>
      <c r="D158" s="100"/>
      <c r="E158" s="100"/>
      <c r="F158" s="100"/>
      <c r="G158" s="99"/>
      <c r="H158" s="100"/>
      <c r="I158" s="100"/>
      <c r="J158" s="100"/>
      <c r="K158" s="100"/>
      <c r="N158" s="100"/>
      <c r="O158" s="104"/>
      <c r="P158" s="100"/>
      <c r="Q158" s="104"/>
      <c r="R158" s="100"/>
      <c r="S158" s="280"/>
      <c r="T158" s="280"/>
      <c r="U158" s="280"/>
      <c r="V158" s="280"/>
      <c r="W158" s="280"/>
      <c r="X158" s="280"/>
      <c r="Y158" s="280"/>
      <c r="Z158" s="280"/>
      <c r="AA158" s="571"/>
      <c r="AB158" s="280"/>
      <c r="AC158" s="280"/>
      <c r="AD158" s="280"/>
      <c r="AE158" s="280"/>
      <c r="AF158" s="280"/>
      <c r="AG158" s="280"/>
      <c r="AH158" s="280"/>
      <c r="AI158" s="280"/>
      <c r="AJ158" s="280"/>
      <c r="AK158" s="280"/>
      <c r="AL158" s="280"/>
      <c r="AM158" s="280"/>
      <c r="AN158" s="280"/>
      <c r="AO158" s="280"/>
      <c r="AP158" s="280"/>
      <c r="AQ158" s="280"/>
      <c r="AR158" s="280"/>
      <c r="AS158" s="280"/>
      <c r="AT158" s="280"/>
      <c r="AU158" s="280"/>
      <c r="AV158" s="280"/>
      <c r="AW158" s="280"/>
      <c r="AX158" s="280"/>
      <c r="AY158" s="280"/>
      <c r="AZ158" s="280"/>
      <c r="BA158" s="280"/>
      <c r="BB158" s="280"/>
    </row>
    <row r="159" spans="1:54" x14ac:dyDescent="0.3">
      <c r="A159" s="99"/>
      <c r="B159" s="100"/>
      <c r="C159" s="101"/>
      <c r="D159" s="100"/>
      <c r="E159" s="100"/>
      <c r="F159" s="100"/>
      <c r="G159" s="99"/>
      <c r="H159" s="100"/>
      <c r="I159" s="100"/>
      <c r="J159" s="100"/>
      <c r="K159" s="100"/>
      <c r="N159" s="100"/>
      <c r="O159" s="104"/>
      <c r="P159" s="100"/>
      <c r="Q159" s="104"/>
      <c r="R159" s="100"/>
      <c r="S159" s="280"/>
      <c r="T159" s="280"/>
      <c r="U159" s="280"/>
      <c r="V159" s="280"/>
      <c r="W159" s="280"/>
      <c r="X159" s="280"/>
      <c r="Y159" s="280"/>
      <c r="Z159" s="280"/>
      <c r="AA159" s="571"/>
      <c r="AB159" s="280"/>
      <c r="AC159" s="280"/>
      <c r="AD159" s="280"/>
      <c r="AE159" s="280"/>
      <c r="AF159" s="280"/>
      <c r="AG159" s="280"/>
      <c r="AH159" s="280"/>
      <c r="AI159" s="280"/>
      <c r="AJ159" s="280"/>
      <c r="AK159" s="280"/>
      <c r="AL159" s="280"/>
      <c r="AM159" s="280"/>
      <c r="AN159" s="280"/>
      <c r="AO159" s="280"/>
      <c r="AP159" s="280"/>
      <c r="AQ159" s="280"/>
      <c r="AR159" s="280"/>
      <c r="AS159" s="280"/>
      <c r="AT159" s="280"/>
      <c r="AU159" s="280"/>
      <c r="AV159" s="280"/>
      <c r="AW159" s="280"/>
      <c r="AX159" s="280"/>
      <c r="AY159" s="280"/>
      <c r="AZ159" s="280"/>
      <c r="BA159" s="280"/>
      <c r="BB159" s="280"/>
    </row>
    <row r="160" spans="1:54" x14ac:dyDescent="0.3">
      <c r="A160" s="99"/>
      <c r="B160" s="100"/>
      <c r="C160" s="101"/>
      <c r="D160" s="100"/>
      <c r="E160" s="100"/>
      <c r="F160" s="100"/>
      <c r="G160" s="99"/>
      <c r="H160" s="100"/>
      <c r="I160" s="100"/>
      <c r="J160" s="100"/>
      <c r="K160" s="100"/>
      <c r="N160" s="100"/>
      <c r="O160" s="104"/>
      <c r="P160" s="100"/>
      <c r="Q160" s="104"/>
      <c r="R160" s="100"/>
      <c r="S160" s="280"/>
      <c r="T160" s="280"/>
      <c r="U160" s="280"/>
      <c r="V160" s="280"/>
      <c r="W160" s="280"/>
      <c r="X160" s="280"/>
      <c r="Y160" s="280"/>
      <c r="Z160" s="280"/>
      <c r="AA160" s="571"/>
      <c r="AB160" s="280"/>
      <c r="AC160" s="280"/>
      <c r="AD160" s="280"/>
      <c r="AE160" s="280"/>
      <c r="AF160" s="280"/>
      <c r="AG160" s="280"/>
      <c r="AH160" s="280"/>
      <c r="AI160" s="280"/>
      <c r="AJ160" s="280"/>
      <c r="AK160" s="280"/>
      <c r="AL160" s="280"/>
      <c r="AM160" s="280"/>
      <c r="AN160" s="280"/>
      <c r="AO160" s="280"/>
      <c r="AP160" s="280"/>
      <c r="AQ160" s="280"/>
      <c r="AR160" s="280"/>
      <c r="AS160" s="280"/>
      <c r="AT160" s="280"/>
      <c r="AU160" s="280"/>
      <c r="AV160" s="280"/>
      <c r="AW160" s="280"/>
      <c r="AX160" s="280"/>
      <c r="AY160" s="280"/>
      <c r="AZ160" s="280"/>
      <c r="BA160" s="280"/>
      <c r="BB160" s="280"/>
    </row>
    <row r="161" spans="1:54" x14ac:dyDescent="0.3">
      <c r="A161" s="99"/>
      <c r="B161" s="100"/>
      <c r="C161" s="101"/>
      <c r="D161" s="100"/>
      <c r="E161" s="100"/>
      <c r="F161" s="100"/>
      <c r="G161" s="99"/>
      <c r="H161" s="100"/>
      <c r="I161" s="100"/>
      <c r="J161" s="100"/>
      <c r="K161" s="100"/>
      <c r="N161" s="100"/>
      <c r="O161" s="104"/>
      <c r="P161" s="100"/>
      <c r="Q161" s="104"/>
      <c r="R161" s="100"/>
      <c r="S161" s="280"/>
      <c r="T161" s="280"/>
      <c r="U161" s="280"/>
      <c r="V161" s="280"/>
      <c r="W161" s="280"/>
      <c r="X161" s="280"/>
      <c r="Y161" s="280"/>
      <c r="Z161" s="280"/>
      <c r="AA161" s="571"/>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280"/>
      <c r="BA161" s="280"/>
      <c r="BB161" s="280"/>
    </row>
    <row r="162" spans="1:54" x14ac:dyDescent="0.3">
      <c r="A162" s="99"/>
      <c r="B162" s="100"/>
      <c r="C162" s="101"/>
      <c r="D162" s="100"/>
      <c r="E162" s="100"/>
      <c r="F162" s="100"/>
      <c r="G162" s="99"/>
      <c r="H162" s="100"/>
      <c r="I162" s="100"/>
      <c r="J162" s="100"/>
      <c r="K162" s="100"/>
      <c r="N162" s="100"/>
      <c r="O162" s="104"/>
      <c r="P162" s="100"/>
      <c r="Q162" s="104"/>
      <c r="R162" s="100"/>
      <c r="S162" s="280"/>
      <c r="T162" s="280"/>
      <c r="U162" s="280"/>
      <c r="V162" s="280"/>
      <c r="W162" s="280"/>
      <c r="X162" s="280"/>
      <c r="Y162" s="280"/>
      <c r="Z162" s="280"/>
      <c r="AA162" s="571"/>
      <c r="AB162" s="280"/>
      <c r="AC162" s="280"/>
      <c r="AD162" s="280"/>
      <c r="AE162" s="280"/>
      <c r="AF162" s="280"/>
      <c r="AG162" s="280"/>
      <c r="AH162" s="280"/>
      <c r="AI162" s="280"/>
      <c r="AJ162" s="280"/>
      <c r="AK162" s="280"/>
      <c r="AL162" s="280"/>
      <c r="AM162" s="280"/>
      <c r="AN162" s="280"/>
      <c r="AO162" s="280"/>
      <c r="AP162" s="280"/>
      <c r="AQ162" s="280"/>
      <c r="AR162" s="280"/>
      <c r="AS162" s="280"/>
      <c r="AT162" s="280"/>
      <c r="AU162" s="280"/>
      <c r="AV162" s="280"/>
      <c r="AW162" s="280"/>
      <c r="AX162" s="280"/>
      <c r="AY162" s="280"/>
      <c r="AZ162" s="280"/>
      <c r="BA162" s="280"/>
      <c r="BB162" s="280"/>
    </row>
    <row r="163" spans="1:54" x14ac:dyDescent="0.3">
      <c r="A163" s="99"/>
      <c r="B163" s="100"/>
      <c r="C163" s="101"/>
      <c r="D163" s="100"/>
      <c r="E163" s="100"/>
      <c r="F163" s="100"/>
      <c r="G163" s="99"/>
      <c r="H163" s="100"/>
      <c r="I163" s="100"/>
      <c r="J163" s="100"/>
      <c r="K163" s="100"/>
      <c r="P163" s="100"/>
      <c r="R163" s="100"/>
      <c r="S163" s="280"/>
      <c r="T163" s="280"/>
      <c r="U163" s="280"/>
      <c r="V163" s="280"/>
      <c r="W163" s="280"/>
      <c r="X163" s="280"/>
      <c r="Y163" s="280"/>
      <c r="Z163" s="280"/>
      <c r="AA163" s="571"/>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0"/>
    </row>
    <row r="164" spans="1:54" x14ac:dyDescent="0.3">
      <c r="A164" s="99"/>
      <c r="B164" s="100"/>
      <c r="C164" s="101"/>
      <c r="D164" s="100"/>
      <c r="E164" s="100"/>
      <c r="F164" s="100"/>
      <c r="G164" s="99"/>
      <c r="H164" s="100"/>
      <c r="I164" s="100"/>
      <c r="J164" s="100"/>
      <c r="K164" s="100"/>
      <c r="P164" s="100"/>
      <c r="R164" s="100"/>
      <c r="S164" s="280"/>
      <c r="T164" s="280"/>
      <c r="U164" s="280"/>
      <c r="V164" s="280"/>
      <c r="W164" s="280"/>
      <c r="X164" s="280"/>
      <c r="Y164" s="280"/>
      <c r="Z164" s="280"/>
      <c r="AA164" s="571"/>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row>
    <row r="165" spans="1:54" x14ac:dyDescent="0.3">
      <c r="A165" s="99"/>
      <c r="B165" s="100"/>
      <c r="C165" s="101"/>
      <c r="D165" s="100"/>
      <c r="E165" s="100"/>
      <c r="F165" s="100"/>
      <c r="G165" s="99"/>
      <c r="H165" s="100"/>
      <c r="I165" s="100"/>
      <c r="J165" s="100"/>
      <c r="K165" s="100"/>
      <c r="P165" s="100"/>
      <c r="R165" s="100"/>
      <c r="S165" s="280"/>
      <c r="T165" s="280"/>
      <c r="U165" s="280"/>
      <c r="V165" s="280"/>
      <c r="W165" s="280"/>
      <c r="X165" s="280"/>
      <c r="Y165" s="280"/>
      <c r="Z165" s="280"/>
      <c r="AA165" s="571"/>
      <c r="AB165" s="280"/>
      <c r="AC165" s="280"/>
      <c r="AD165" s="280"/>
      <c r="AE165" s="280"/>
      <c r="AF165" s="280"/>
      <c r="AG165" s="280"/>
      <c r="AH165" s="280"/>
      <c r="AI165" s="280"/>
      <c r="AJ165" s="280"/>
      <c r="AK165" s="280"/>
      <c r="AL165" s="280"/>
      <c r="AM165" s="280"/>
      <c r="AN165" s="280"/>
      <c r="AO165" s="280"/>
      <c r="AP165" s="280"/>
      <c r="AQ165" s="280"/>
      <c r="AR165" s="280"/>
      <c r="AS165" s="280"/>
      <c r="AT165" s="280"/>
      <c r="AU165" s="280"/>
      <c r="AV165" s="280"/>
      <c r="AW165" s="280"/>
      <c r="AX165" s="280"/>
      <c r="AY165" s="280"/>
      <c r="AZ165" s="280"/>
      <c r="BA165" s="280"/>
      <c r="BB165" s="280"/>
    </row>
    <row r="166" spans="1:54" x14ac:dyDescent="0.3">
      <c r="A166" s="99"/>
      <c r="B166" s="100"/>
      <c r="C166" s="101"/>
      <c r="D166" s="100"/>
      <c r="E166" s="100"/>
      <c r="F166" s="100"/>
      <c r="G166" s="99"/>
      <c r="H166" s="100"/>
      <c r="I166" s="100"/>
      <c r="J166" s="100"/>
      <c r="K166" s="100"/>
      <c r="P166" s="100"/>
      <c r="R166" s="100"/>
      <c r="S166" s="280"/>
      <c r="T166" s="280"/>
      <c r="U166" s="280"/>
      <c r="V166" s="280"/>
      <c r="W166" s="280"/>
      <c r="X166" s="280"/>
      <c r="Y166" s="280"/>
      <c r="Z166" s="280"/>
      <c r="AA166" s="571"/>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row>
    <row r="167" spans="1:54" x14ac:dyDescent="0.3">
      <c r="A167" s="99"/>
      <c r="B167" s="100"/>
      <c r="C167" s="101"/>
      <c r="D167" s="100"/>
      <c r="E167" s="100"/>
      <c r="F167" s="100"/>
      <c r="G167" s="99"/>
      <c r="H167" s="100"/>
      <c r="I167" s="100"/>
      <c r="J167" s="100"/>
      <c r="K167" s="100"/>
      <c r="P167" s="100"/>
      <c r="R167" s="100"/>
      <c r="S167" s="280"/>
      <c r="T167" s="280"/>
      <c r="U167" s="280"/>
      <c r="V167" s="280"/>
      <c r="W167" s="280"/>
      <c r="X167" s="280"/>
      <c r="Y167" s="280"/>
      <c r="Z167" s="280"/>
      <c r="AA167" s="571"/>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row>
    <row r="168" spans="1:54" x14ac:dyDescent="0.3">
      <c r="A168" s="99"/>
      <c r="B168" s="100"/>
      <c r="C168" s="101"/>
      <c r="D168" s="100"/>
      <c r="E168" s="100"/>
      <c r="F168" s="100"/>
      <c r="G168" s="99"/>
      <c r="H168" s="100"/>
      <c r="I168" s="100"/>
      <c r="J168" s="100"/>
      <c r="K168" s="100"/>
      <c r="P168" s="100"/>
      <c r="R168" s="100"/>
      <c r="S168" s="280"/>
      <c r="T168" s="280"/>
      <c r="U168" s="280"/>
      <c r="V168" s="280"/>
      <c r="W168" s="280"/>
      <c r="X168" s="280"/>
      <c r="Y168" s="280"/>
      <c r="Z168" s="280"/>
      <c r="AA168" s="571"/>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0"/>
      <c r="AY168" s="280"/>
      <c r="AZ168" s="280"/>
      <c r="BA168" s="280"/>
      <c r="BB168" s="280"/>
    </row>
    <row r="169" spans="1:54" x14ac:dyDescent="0.3">
      <c r="A169" s="99"/>
      <c r="B169" s="100"/>
      <c r="C169" s="101"/>
      <c r="D169" s="100"/>
      <c r="E169" s="100"/>
      <c r="F169" s="100"/>
      <c r="G169" s="99"/>
      <c r="H169" s="100"/>
      <c r="I169" s="100"/>
      <c r="J169" s="100"/>
      <c r="K169" s="100"/>
      <c r="P169" s="100"/>
      <c r="R169" s="100"/>
      <c r="S169" s="280"/>
      <c r="T169" s="280"/>
      <c r="U169" s="280"/>
      <c r="V169" s="280"/>
      <c r="W169" s="280"/>
      <c r="X169" s="280"/>
      <c r="Y169" s="280"/>
      <c r="Z169" s="280"/>
      <c r="AA169" s="571"/>
      <c r="AB169" s="280"/>
      <c r="AC169" s="280"/>
      <c r="AD169" s="280"/>
      <c r="AE169" s="280"/>
      <c r="AF169" s="280"/>
      <c r="AG169" s="280"/>
      <c r="AH169" s="280"/>
      <c r="AI169" s="280"/>
      <c r="AJ169" s="280"/>
      <c r="AK169" s="280"/>
      <c r="AL169" s="280"/>
      <c r="AM169" s="280"/>
      <c r="AN169" s="280"/>
      <c r="AO169" s="280"/>
      <c r="AP169" s="280"/>
      <c r="AQ169" s="280"/>
      <c r="AR169" s="280"/>
      <c r="AS169" s="280"/>
      <c r="AT169" s="280"/>
      <c r="AU169" s="280"/>
      <c r="AV169" s="280"/>
      <c r="AW169" s="280"/>
      <c r="AX169" s="280"/>
      <c r="AY169" s="280"/>
      <c r="AZ169" s="280"/>
      <c r="BA169" s="280"/>
      <c r="BB169" s="280"/>
    </row>
    <row r="170" spans="1:54" x14ac:dyDescent="0.3">
      <c r="A170" s="99"/>
      <c r="B170" s="100"/>
      <c r="C170" s="101"/>
      <c r="D170" s="100"/>
      <c r="E170" s="100"/>
      <c r="F170" s="100"/>
      <c r="G170" s="99"/>
      <c r="H170" s="100"/>
      <c r="I170" s="100"/>
      <c r="J170" s="100"/>
      <c r="K170" s="100"/>
      <c r="P170" s="100"/>
      <c r="R170" s="100"/>
      <c r="S170" s="280"/>
      <c r="T170" s="280"/>
      <c r="U170" s="280"/>
      <c r="V170" s="280"/>
      <c r="W170" s="280"/>
      <c r="X170" s="280"/>
      <c r="Y170" s="280"/>
      <c r="Z170" s="280"/>
      <c r="AA170" s="571"/>
      <c r="AB170" s="280"/>
      <c r="AC170" s="280"/>
      <c r="AD170" s="280"/>
      <c r="AE170" s="280"/>
      <c r="AF170" s="280"/>
      <c r="AG170" s="280"/>
      <c r="AH170" s="280"/>
      <c r="AI170" s="280"/>
      <c r="AJ170" s="280"/>
      <c r="AK170" s="280"/>
      <c r="AL170" s="280"/>
      <c r="AM170" s="280"/>
      <c r="AN170" s="280"/>
      <c r="AO170" s="280"/>
      <c r="AP170" s="280"/>
      <c r="AQ170" s="280"/>
      <c r="AR170" s="280"/>
      <c r="AS170" s="280"/>
      <c r="AT170" s="280"/>
      <c r="AU170" s="280"/>
      <c r="AV170" s="280"/>
      <c r="AW170" s="280"/>
      <c r="AX170" s="280"/>
      <c r="AY170" s="280"/>
      <c r="AZ170" s="280"/>
      <c r="BA170" s="280"/>
      <c r="BB170" s="280"/>
    </row>
    <row r="171" spans="1:54" x14ac:dyDescent="0.3">
      <c r="A171" s="99"/>
      <c r="B171" s="100"/>
      <c r="C171" s="101"/>
      <c r="D171" s="100"/>
      <c r="E171" s="100"/>
      <c r="F171" s="100"/>
      <c r="G171" s="99"/>
      <c r="H171" s="100"/>
      <c r="I171" s="100"/>
      <c r="J171" s="100"/>
      <c r="K171" s="100"/>
      <c r="P171" s="100"/>
      <c r="R171" s="100"/>
      <c r="S171" s="280"/>
      <c r="T171" s="280"/>
      <c r="U171" s="280"/>
      <c r="V171" s="280"/>
      <c r="W171" s="280"/>
      <c r="X171" s="280"/>
      <c r="Y171" s="280"/>
      <c r="Z171" s="280"/>
      <c r="AA171" s="571"/>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row>
    <row r="172" spans="1:54" x14ac:dyDescent="0.3">
      <c r="A172" s="99"/>
      <c r="B172" s="100"/>
      <c r="C172" s="101"/>
      <c r="D172" s="100"/>
      <c r="E172" s="100"/>
      <c r="F172" s="100"/>
      <c r="G172" s="99"/>
      <c r="H172" s="100"/>
      <c r="I172" s="100"/>
      <c r="J172" s="100"/>
      <c r="K172" s="100"/>
      <c r="P172" s="100"/>
      <c r="R172" s="100"/>
      <c r="S172" s="280"/>
      <c r="T172" s="280"/>
      <c r="U172" s="280"/>
      <c r="V172" s="280"/>
      <c r="W172" s="280"/>
      <c r="X172" s="280"/>
      <c r="Y172" s="280"/>
      <c r="Z172" s="280"/>
      <c r="AA172" s="571"/>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row>
    <row r="173" spans="1:54" x14ac:dyDescent="0.3">
      <c r="A173" s="99"/>
      <c r="B173" s="100"/>
      <c r="C173" s="101"/>
      <c r="D173" s="100"/>
      <c r="E173" s="100"/>
      <c r="F173" s="100"/>
      <c r="G173" s="99"/>
      <c r="H173" s="100"/>
      <c r="I173" s="100"/>
      <c r="J173" s="100"/>
      <c r="K173" s="100"/>
      <c r="P173" s="100"/>
      <c r="R173" s="100"/>
      <c r="S173" s="280"/>
      <c r="T173" s="280"/>
      <c r="U173" s="280"/>
      <c r="V173" s="280"/>
      <c r="W173" s="280"/>
      <c r="X173" s="280"/>
      <c r="Y173" s="280"/>
      <c r="Z173" s="280"/>
      <c r="AA173" s="571"/>
      <c r="AB173" s="280"/>
      <c r="AC173" s="280"/>
      <c r="AD173" s="280"/>
      <c r="AE173" s="280"/>
      <c r="AF173" s="280"/>
      <c r="AG173" s="280"/>
      <c r="AH173" s="280"/>
      <c r="AI173" s="280"/>
      <c r="AJ173" s="280"/>
      <c r="AK173" s="280"/>
      <c r="AL173" s="280"/>
      <c r="AM173" s="280"/>
      <c r="AN173" s="280"/>
      <c r="AO173" s="280"/>
      <c r="AP173" s="280"/>
      <c r="AQ173" s="280"/>
      <c r="AR173" s="280"/>
      <c r="AS173" s="280"/>
      <c r="AT173" s="280"/>
      <c r="AU173" s="280"/>
      <c r="AV173" s="280"/>
      <c r="AW173" s="280"/>
      <c r="AX173" s="280"/>
      <c r="AY173" s="280"/>
      <c r="AZ173" s="280"/>
      <c r="BA173" s="280"/>
      <c r="BB173" s="280"/>
    </row>
    <row r="174" spans="1:54" x14ac:dyDescent="0.3">
      <c r="A174" s="99"/>
      <c r="B174" s="100"/>
      <c r="C174" s="101"/>
      <c r="D174" s="100"/>
      <c r="E174" s="100"/>
      <c r="F174" s="100"/>
      <c r="G174" s="99"/>
      <c r="H174" s="100"/>
      <c r="I174" s="100"/>
      <c r="J174" s="100"/>
      <c r="K174" s="100"/>
      <c r="P174" s="100"/>
      <c r="R174" s="100"/>
      <c r="S174" s="280"/>
      <c r="T174" s="280"/>
      <c r="U174" s="280"/>
      <c r="V174" s="280"/>
      <c r="W174" s="280"/>
      <c r="X174" s="280"/>
      <c r="Y174" s="280"/>
      <c r="Z174" s="280"/>
      <c r="AA174" s="571"/>
      <c r="AB174" s="280"/>
      <c r="AC174" s="280"/>
      <c r="AD174" s="280"/>
      <c r="AE174" s="280"/>
      <c r="AF174" s="280"/>
      <c r="AG174" s="280"/>
      <c r="AH174" s="280"/>
      <c r="AI174" s="280"/>
      <c r="AJ174" s="280"/>
      <c r="AK174" s="280"/>
      <c r="AL174" s="280"/>
      <c r="AM174" s="280"/>
      <c r="AN174" s="280"/>
      <c r="AO174" s="280"/>
      <c r="AP174" s="280"/>
      <c r="AQ174" s="280"/>
      <c r="AR174" s="280"/>
      <c r="AS174" s="280"/>
      <c r="AT174" s="280"/>
      <c r="AU174" s="280"/>
      <c r="AV174" s="280"/>
      <c r="AW174" s="280"/>
      <c r="AX174" s="280"/>
      <c r="AY174" s="280"/>
      <c r="AZ174" s="280"/>
      <c r="BA174" s="280"/>
      <c r="BB174" s="280"/>
    </row>
    <row r="175" spans="1:54" x14ac:dyDescent="0.3">
      <c r="A175" s="99"/>
      <c r="B175" s="100"/>
      <c r="C175" s="101"/>
      <c r="D175" s="100"/>
      <c r="E175" s="100"/>
      <c r="F175" s="100"/>
      <c r="G175" s="99"/>
      <c r="H175" s="100"/>
      <c r="I175" s="100"/>
      <c r="J175" s="100"/>
      <c r="K175" s="100"/>
      <c r="P175" s="100"/>
      <c r="R175" s="100"/>
      <c r="S175" s="280"/>
      <c r="T175" s="280"/>
      <c r="U175" s="280"/>
      <c r="V175" s="280"/>
      <c r="W175" s="280"/>
      <c r="X175" s="280"/>
      <c r="Y175" s="280"/>
      <c r="Z175" s="280"/>
      <c r="AA175" s="571"/>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row>
    <row r="176" spans="1:54" x14ac:dyDescent="0.3">
      <c r="A176" s="99"/>
      <c r="B176" s="100"/>
      <c r="C176" s="101"/>
      <c r="D176" s="100"/>
      <c r="E176" s="100"/>
      <c r="F176" s="100"/>
      <c r="G176" s="99"/>
      <c r="H176" s="100"/>
      <c r="I176" s="100"/>
      <c r="J176" s="100"/>
      <c r="K176" s="100"/>
      <c r="P176" s="100"/>
      <c r="R176" s="100"/>
      <c r="S176" s="280"/>
      <c r="T176" s="280"/>
      <c r="U176" s="280"/>
      <c r="V176" s="280"/>
      <c r="W176" s="280"/>
      <c r="X176" s="280"/>
      <c r="Y176" s="280"/>
      <c r="Z176" s="280"/>
      <c r="AA176" s="571"/>
      <c r="AB176" s="280"/>
      <c r="AC176" s="280"/>
      <c r="AD176" s="280"/>
      <c r="AE176" s="280"/>
      <c r="AF176" s="280"/>
      <c r="AG176" s="280"/>
      <c r="AH176" s="280"/>
      <c r="AI176" s="280"/>
      <c r="AJ176" s="280"/>
      <c r="AK176" s="280"/>
      <c r="AL176" s="280"/>
      <c r="AM176" s="280"/>
      <c r="AN176" s="280"/>
      <c r="AO176" s="280"/>
      <c r="AP176" s="280"/>
      <c r="AQ176" s="280"/>
      <c r="AR176" s="280"/>
      <c r="AS176" s="280"/>
      <c r="AT176" s="280"/>
      <c r="AU176" s="280"/>
      <c r="AV176" s="280"/>
      <c r="AW176" s="280"/>
      <c r="AX176" s="280"/>
      <c r="AY176" s="280"/>
      <c r="AZ176" s="280"/>
      <c r="BA176" s="280"/>
      <c r="BB176" s="280"/>
    </row>
    <row r="177" spans="1:54" x14ac:dyDescent="0.3">
      <c r="A177" s="99"/>
      <c r="B177" s="100"/>
      <c r="C177" s="101"/>
      <c r="D177" s="100"/>
      <c r="E177" s="100"/>
      <c r="F177" s="100"/>
      <c r="G177" s="99"/>
      <c r="H177" s="100"/>
      <c r="I177" s="100"/>
      <c r="J177" s="100"/>
      <c r="K177" s="100"/>
      <c r="P177" s="100"/>
      <c r="R177" s="100"/>
      <c r="S177" s="280"/>
      <c r="T177" s="280"/>
      <c r="U177" s="280"/>
      <c r="V177" s="280"/>
      <c r="W177" s="280"/>
      <c r="X177" s="280"/>
      <c r="Y177" s="280"/>
      <c r="Z177" s="280"/>
      <c r="AA177" s="571"/>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row>
    <row r="178" spans="1:54" x14ac:dyDescent="0.3">
      <c r="A178" s="99"/>
      <c r="B178" s="100"/>
      <c r="C178" s="101"/>
      <c r="D178" s="100"/>
      <c r="E178" s="100"/>
      <c r="F178" s="100"/>
      <c r="G178" s="99"/>
      <c r="H178" s="100"/>
      <c r="I178" s="100"/>
      <c r="J178" s="100"/>
      <c r="K178" s="100"/>
      <c r="P178" s="100"/>
      <c r="R178" s="100"/>
      <c r="S178" s="280"/>
      <c r="T178" s="280"/>
      <c r="U178" s="280"/>
      <c r="V178" s="280"/>
      <c r="W178" s="280"/>
      <c r="X178" s="280"/>
      <c r="Y178" s="280"/>
      <c r="Z178" s="280"/>
      <c r="AA178" s="571"/>
      <c r="AB178" s="280"/>
      <c r="AC178" s="280"/>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0"/>
      <c r="AY178" s="280"/>
      <c r="AZ178" s="280"/>
      <c r="BA178" s="280"/>
      <c r="BB178" s="280"/>
    </row>
    <row r="179" spans="1:54" x14ac:dyDescent="0.3">
      <c r="A179" s="99"/>
      <c r="B179" s="100"/>
      <c r="C179" s="101"/>
      <c r="D179" s="100"/>
      <c r="E179" s="100"/>
      <c r="F179" s="100"/>
      <c r="G179" s="99"/>
      <c r="H179" s="100"/>
      <c r="I179" s="100"/>
      <c r="J179" s="100"/>
      <c r="K179" s="100"/>
      <c r="P179" s="100"/>
      <c r="R179" s="100"/>
      <c r="S179" s="280"/>
      <c r="T179" s="280"/>
      <c r="U179" s="280"/>
      <c r="V179" s="280"/>
      <c r="W179" s="280"/>
      <c r="X179" s="280"/>
      <c r="Y179" s="280"/>
      <c r="Z179" s="280"/>
      <c r="AA179" s="571"/>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row>
    <row r="180" spans="1:54" x14ac:dyDescent="0.3">
      <c r="A180" s="99"/>
      <c r="B180" s="100"/>
      <c r="C180" s="101"/>
      <c r="D180" s="100"/>
      <c r="E180" s="100"/>
      <c r="F180" s="100"/>
      <c r="G180" s="99"/>
      <c r="H180" s="100"/>
      <c r="I180" s="100"/>
      <c r="J180" s="100"/>
      <c r="K180" s="100"/>
      <c r="P180" s="100"/>
      <c r="R180" s="100"/>
      <c r="S180" s="280"/>
      <c r="T180" s="280"/>
      <c r="U180" s="280"/>
      <c r="V180" s="280"/>
      <c r="W180" s="280"/>
      <c r="X180" s="280"/>
      <c r="Y180" s="280"/>
      <c r="Z180" s="280"/>
      <c r="AA180" s="571"/>
      <c r="AB180" s="280"/>
      <c r="AC180" s="280"/>
      <c r="AD180" s="280"/>
      <c r="AE180" s="280"/>
      <c r="AF180" s="280"/>
      <c r="AG180" s="280"/>
      <c r="AH180" s="280"/>
      <c r="AI180" s="280"/>
      <c r="AJ180" s="280"/>
      <c r="AK180" s="280"/>
      <c r="AL180" s="280"/>
      <c r="AM180" s="280"/>
      <c r="AN180" s="280"/>
      <c r="AO180" s="280"/>
      <c r="AP180" s="280"/>
      <c r="AQ180" s="280"/>
      <c r="AR180" s="280"/>
      <c r="AS180" s="280"/>
      <c r="AT180" s="280"/>
      <c r="AU180" s="280"/>
      <c r="AV180" s="280"/>
      <c r="AW180" s="280"/>
      <c r="AX180" s="280"/>
      <c r="AY180" s="280"/>
      <c r="AZ180" s="280"/>
      <c r="BA180" s="280"/>
      <c r="BB180" s="280"/>
    </row>
    <row r="181" spans="1:54" x14ac:dyDescent="0.3">
      <c r="A181" s="99"/>
      <c r="B181" s="100"/>
      <c r="C181" s="101"/>
      <c r="D181" s="100"/>
      <c r="E181" s="100"/>
      <c r="F181" s="100"/>
      <c r="G181" s="99"/>
      <c r="H181" s="100"/>
      <c r="I181" s="100"/>
      <c r="J181" s="100"/>
      <c r="K181" s="100"/>
      <c r="P181" s="100"/>
      <c r="R181" s="100"/>
      <c r="S181" s="280"/>
      <c r="T181" s="280"/>
      <c r="U181" s="280"/>
      <c r="V181" s="280"/>
      <c r="W181" s="280"/>
      <c r="X181" s="280"/>
      <c r="Y181" s="280"/>
      <c r="Z181" s="280"/>
      <c r="AA181" s="571"/>
      <c r="AB181" s="280"/>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0"/>
      <c r="AY181" s="280"/>
      <c r="AZ181" s="280"/>
      <c r="BA181" s="280"/>
      <c r="BB181" s="280"/>
    </row>
    <row r="182" spans="1:54" x14ac:dyDescent="0.3">
      <c r="A182" s="99"/>
      <c r="B182" s="100"/>
      <c r="C182" s="101"/>
      <c r="D182" s="100"/>
      <c r="E182" s="100"/>
      <c r="F182" s="100"/>
      <c r="G182" s="99"/>
      <c r="H182" s="100"/>
      <c r="I182" s="100"/>
      <c r="J182" s="100"/>
      <c r="K182" s="100"/>
      <c r="P182" s="100"/>
      <c r="R182" s="100"/>
      <c r="S182" s="280"/>
      <c r="T182" s="280"/>
      <c r="U182" s="280"/>
      <c r="V182" s="280"/>
      <c r="W182" s="280"/>
      <c r="X182" s="280"/>
      <c r="Y182" s="280"/>
      <c r="Z182" s="280"/>
      <c r="AA182" s="571"/>
      <c r="AB182" s="280"/>
      <c r="AC182" s="280"/>
      <c r="AD182" s="280"/>
      <c r="AE182" s="280"/>
      <c r="AF182" s="280"/>
      <c r="AG182" s="280"/>
      <c r="AH182" s="280"/>
      <c r="AI182" s="280"/>
      <c r="AJ182" s="280"/>
      <c r="AK182" s="280"/>
      <c r="AL182" s="280"/>
      <c r="AM182" s="280"/>
      <c r="AN182" s="280"/>
      <c r="AO182" s="280"/>
      <c r="AP182" s="280"/>
      <c r="AQ182" s="280"/>
      <c r="AR182" s="280"/>
      <c r="AS182" s="280"/>
      <c r="AT182" s="280"/>
      <c r="AU182" s="280"/>
      <c r="AV182" s="280"/>
      <c r="AW182" s="280"/>
      <c r="AX182" s="280"/>
      <c r="AY182" s="280"/>
      <c r="AZ182" s="280"/>
      <c r="BA182" s="280"/>
      <c r="BB182" s="280"/>
    </row>
    <row r="183" spans="1:54" x14ac:dyDescent="0.3">
      <c r="A183" s="99"/>
      <c r="B183" s="100"/>
      <c r="C183" s="101"/>
      <c r="D183" s="100"/>
      <c r="E183" s="100"/>
      <c r="F183" s="100"/>
      <c r="G183" s="99"/>
      <c r="H183" s="100"/>
      <c r="I183" s="100"/>
      <c r="J183" s="100"/>
      <c r="K183" s="100"/>
      <c r="P183" s="100"/>
      <c r="R183" s="100"/>
      <c r="S183" s="280"/>
      <c r="T183" s="280"/>
      <c r="U183" s="280"/>
      <c r="V183" s="280"/>
      <c r="W183" s="280"/>
      <c r="X183" s="280"/>
      <c r="Y183" s="280"/>
      <c r="Z183" s="280"/>
      <c r="AA183" s="571"/>
      <c r="AB183" s="280"/>
      <c r="AC183" s="280"/>
      <c r="AD183" s="280"/>
      <c r="AE183" s="280"/>
      <c r="AF183" s="280"/>
      <c r="AG183" s="280"/>
      <c r="AH183" s="280"/>
      <c r="AI183" s="280"/>
      <c r="AJ183" s="280"/>
      <c r="AK183" s="280"/>
      <c r="AL183" s="280"/>
      <c r="AM183" s="280"/>
      <c r="AN183" s="280"/>
      <c r="AO183" s="280"/>
      <c r="AP183" s="280"/>
      <c r="AQ183" s="280"/>
      <c r="AR183" s="280"/>
      <c r="AS183" s="280"/>
      <c r="AT183" s="280"/>
      <c r="AU183" s="280"/>
      <c r="AV183" s="280"/>
      <c r="AW183" s="280"/>
      <c r="AX183" s="280"/>
      <c r="AY183" s="280"/>
      <c r="AZ183" s="280"/>
      <c r="BA183" s="280"/>
      <c r="BB183" s="280"/>
    </row>
    <row r="184" spans="1:54" x14ac:dyDescent="0.3">
      <c r="A184" s="99"/>
      <c r="B184" s="100"/>
      <c r="C184" s="101"/>
      <c r="D184" s="100"/>
      <c r="E184" s="100"/>
      <c r="F184" s="100"/>
      <c r="G184" s="99"/>
      <c r="H184" s="100"/>
      <c r="I184" s="100"/>
      <c r="J184" s="100"/>
      <c r="K184" s="100"/>
      <c r="P184" s="100"/>
      <c r="R184" s="100"/>
      <c r="S184" s="280"/>
      <c r="T184" s="280"/>
      <c r="U184" s="280"/>
      <c r="V184" s="280"/>
      <c r="W184" s="280"/>
      <c r="X184" s="280"/>
      <c r="Y184" s="280"/>
      <c r="Z184" s="280"/>
      <c r="AA184" s="571"/>
      <c r="AB184" s="280"/>
      <c r="AC184" s="280"/>
      <c r="AD184" s="280"/>
      <c r="AE184" s="280"/>
      <c r="AF184" s="280"/>
      <c r="AG184" s="280"/>
      <c r="AH184" s="280"/>
      <c r="AI184" s="280"/>
      <c r="AJ184" s="280"/>
      <c r="AK184" s="280"/>
      <c r="AL184" s="280"/>
      <c r="AM184" s="280"/>
      <c r="AN184" s="280"/>
      <c r="AO184" s="280"/>
      <c r="AP184" s="280"/>
      <c r="AQ184" s="280"/>
      <c r="AR184" s="280"/>
      <c r="AS184" s="280"/>
      <c r="AT184" s="280"/>
      <c r="AU184" s="280"/>
      <c r="AV184" s="280"/>
      <c r="AW184" s="280"/>
      <c r="AX184" s="280"/>
      <c r="AY184" s="280"/>
      <c r="AZ184" s="280"/>
      <c r="BA184" s="280"/>
      <c r="BB184" s="280"/>
    </row>
    <row r="185" spans="1:54" x14ac:dyDescent="0.3">
      <c r="A185" s="99"/>
      <c r="B185" s="100"/>
      <c r="C185" s="101"/>
      <c r="D185" s="100"/>
      <c r="E185" s="100"/>
      <c r="F185" s="100"/>
      <c r="G185" s="99"/>
      <c r="H185" s="100"/>
      <c r="I185" s="100"/>
      <c r="J185" s="100"/>
      <c r="K185" s="100"/>
      <c r="P185" s="100"/>
      <c r="R185" s="100"/>
      <c r="S185" s="280"/>
      <c r="T185" s="280"/>
      <c r="U185" s="280"/>
      <c r="V185" s="280"/>
      <c r="W185" s="280"/>
      <c r="X185" s="280"/>
      <c r="Y185" s="280"/>
      <c r="Z185" s="280"/>
      <c r="AA185" s="571"/>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row>
    <row r="186" spans="1:54" x14ac:dyDescent="0.3">
      <c r="A186" s="99"/>
      <c r="B186" s="100"/>
      <c r="C186" s="101"/>
      <c r="D186" s="100"/>
      <c r="E186" s="100"/>
      <c r="F186" s="100"/>
      <c r="G186" s="99"/>
      <c r="H186" s="100"/>
      <c r="I186" s="100"/>
      <c r="J186" s="100"/>
      <c r="K186" s="100"/>
      <c r="P186" s="100"/>
      <c r="R186" s="100"/>
      <c r="S186" s="280"/>
      <c r="T186" s="280"/>
      <c r="U186" s="280"/>
      <c r="V186" s="280"/>
      <c r="W186" s="280"/>
      <c r="X186" s="280"/>
      <c r="Y186" s="280"/>
      <c r="Z186" s="280"/>
      <c r="AA186" s="571"/>
      <c r="AB186" s="280"/>
      <c r="AC186" s="280"/>
      <c r="AD186" s="280"/>
      <c r="AE186" s="280"/>
      <c r="AF186" s="280"/>
      <c r="AG186" s="280"/>
      <c r="AH186" s="280"/>
      <c r="AI186" s="280"/>
      <c r="AJ186" s="280"/>
      <c r="AK186" s="280"/>
      <c r="AL186" s="280"/>
      <c r="AM186" s="280"/>
      <c r="AN186" s="280"/>
      <c r="AO186" s="280"/>
      <c r="AP186" s="280"/>
      <c r="AQ186" s="280"/>
      <c r="AR186" s="280"/>
      <c r="AS186" s="280"/>
      <c r="AT186" s="280"/>
      <c r="AU186" s="280"/>
      <c r="AV186" s="280"/>
      <c r="AW186" s="280"/>
      <c r="AX186" s="280"/>
      <c r="AY186" s="280"/>
      <c r="AZ186" s="280"/>
      <c r="BA186" s="280"/>
      <c r="BB186" s="280"/>
    </row>
    <row r="187" spans="1:54" x14ac:dyDescent="0.3">
      <c r="A187" s="99"/>
      <c r="B187" s="100"/>
      <c r="C187" s="101"/>
      <c r="D187" s="100"/>
      <c r="E187" s="100"/>
      <c r="F187" s="100"/>
      <c r="G187" s="99"/>
      <c r="H187" s="100"/>
      <c r="I187" s="100"/>
      <c r="J187" s="100"/>
      <c r="K187" s="100"/>
      <c r="P187" s="100"/>
      <c r="R187" s="100"/>
      <c r="S187" s="280"/>
      <c r="T187" s="280"/>
      <c r="U187" s="280"/>
      <c r="V187" s="280"/>
      <c r="W187" s="280"/>
      <c r="X187" s="280"/>
      <c r="Y187" s="280"/>
      <c r="Z187" s="280"/>
      <c r="AA187" s="571"/>
      <c r="AB187" s="280"/>
      <c r="AC187" s="280"/>
      <c r="AD187" s="280"/>
      <c r="AE187" s="280"/>
      <c r="AF187" s="280"/>
      <c r="AG187" s="280"/>
      <c r="AH187" s="280"/>
      <c r="AI187" s="280"/>
      <c r="AJ187" s="280"/>
      <c r="AK187" s="280"/>
      <c r="AL187" s="280"/>
      <c r="AM187" s="280"/>
      <c r="AN187" s="280"/>
      <c r="AO187" s="280"/>
      <c r="AP187" s="280"/>
      <c r="AQ187" s="280"/>
      <c r="AR187" s="280"/>
      <c r="AS187" s="280"/>
      <c r="AT187" s="280"/>
      <c r="AU187" s="280"/>
      <c r="AV187" s="280"/>
      <c r="AW187" s="280"/>
      <c r="AX187" s="280"/>
      <c r="AY187" s="280"/>
      <c r="AZ187" s="280"/>
      <c r="BA187" s="280"/>
      <c r="BB187" s="280"/>
    </row>
    <row r="188" spans="1:54" x14ac:dyDescent="0.3">
      <c r="A188" s="99"/>
      <c r="B188" s="100"/>
      <c r="C188" s="101"/>
      <c r="D188" s="100"/>
      <c r="E188" s="100"/>
      <c r="F188" s="100"/>
      <c r="G188" s="99"/>
      <c r="H188" s="100"/>
      <c r="I188" s="100"/>
      <c r="J188" s="100"/>
      <c r="K188" s="100"/>
      <c r="P188" s="100"/>
      <c r="R188" s="100"/>
      <c r="S188" s="280"/>
      <c r="T188" s="280"/>
      <c r="U188" s="280"/>
      <c r="V188" s="280"/>
      <c r="W188" s="280"/>
      <c r="X188" s="280"/>
      <c r="Y188" s="280"/>
      <c r="Z188" s="280"/>
      <c r="AA188" s="571"/>
      <c r="AB188" s="280"/>
      <c r="AC188" s="280"/>
      <c r="AD188" s="280"/>
      <c r="AE188" s="280"/>
      <c r="AF188" s="280"/>
      <c r="AG188" s="280"/>
      <c r="AH188" s="280"/>
      <c r="AI188" s="280"/>
      <c r="AJ188" s="280"/>
      <c r="AK188" s="280"/>
      <c r="AL188" s="280"/>
      <c r="AM188" s="280"/>
      <c r="AN188" s="280"/>
      <c r="AO188" s="280"/>
      <c r="AP188" s="280"/>
      <c r="AQ188" s="280"/>
      <c r="AR188" s="280"/>
      <c r="AS188" s="280"/>
      <c r="AT188" s="280"/>
      <c r="AU188" s="280"/>
      <c r="AV188" s="280"/>
      <c r="AW188" s="280"/>
      <c r="AX188" s="280"/>
      <c r="AY188" s="280"/>
      <c r="AZ188" s="280"/>
      <c r="BA188" s="280"/>
      <c r="BB188" s="280"/>
    </row>
    <row r="189" spans="1:54" x14ac:dyDescent="0.3">
      <c r="A189" s="99"/>
      <c r="B189" s="100"/>
      <c r="C189" s="101"/>
      <c r="D189" s="100"/>
      <c r="E189" s="100"/>
      <c r="F189" s="100"/>
      <c r="G189" s="99"/>
      <c r="H189" s="100"/>
      <c r="I189" s="100"/>
      <c r="J189" s="100"/>
      <c r="K189" s="100"/>
      <c r="P189" s="100"/>
      <c r="R189" s="100"/>
      <c r="S189" s="280"/>
      <c r="T189" s="280"/>
      <c r="U189" s="280"/>
      <c r="V189" s="280"/>
      <c r="W189" s="280"/>
      <c r="X189" s="280"/>
      <c r="Y189" s="280"/>
      <c r="Z189" s="280"/>
      <c r="AA189" s="571"/>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280"/>
      <c r="AY189" s="280"/>
      <c r="AZ189" s="280"/>
      <c r="BA189" s="280"/>
      <c r="BB189" s="280"/>
    </row>
    <row r="190" spans="1:54" x14ac:dyDescent="0.3">
      <c r="A190" s="99"/>
      <c r="B190" s="100"/>
      <c r="C190" s="101"/>
      <c r="D190" s="100"/>
      <c r="E190" s="100"/>
      <c r="F190" s="100"/>
      <c r="G190" s="99"/>
      <c r="H190" s="100"/>
      <c r="I190" s="100"/>
      <c r="J190" s="100"/>
      <c r="K190" s="100"/>
      <c r="P190" s="100"/>
      <c r="R190" s="100"/>
      <c r="S190" s="280"/>
      <c r="T190" s="280"/>
      <c r="U190" s="280"/>
      <c r="V190" s="280"/>
      <c r="W190" s="280"/>
      <c r="X190" s="280"/>
      <c r="Y190" s="280"/>
      <c r="Z190" s="280"/>
      <c r="AA190" s="571"/>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0"/>
      <c r="AY190" s="280"/>
      <c r="AZ190" s="280"/>
      <c r="BA190" s="280"/>
      <c r="BB190" s="280"/>
    </row>
    <row r="191" spans="1:54" x14ac:dyDescent="0.3">
      <c r="A191" s="99"/>
      <c r="B191" s="100"/>
      <c r="C191" s="101"/>
      <c r="D191" s="100"/>
      <c r="E191" s="100"/>
      <c r="F191" s="100"/>
      <c r="G191" s="99"/>
      <c r="H191" s="100"/>
      <c r="I191" s="100"/>
      <c r="J191" s="100"/>
      <c r="K191" s="100"/>
      <c r="P191" s="100"/>
      <c r="R191" s="100"/>
      <c r="S191" s="280"/>
      <c r="T191" s="280"/>
      <c r="U191" s="280"/>
      <c r="V191" s="280"/>
      <c r="W191" s="280"/>
      <c r="X191" s="280"/>
      <c r="Y191" s="280"/>
      <c r="Z191" s="280"/>
      <c r="AA191" s="571"/>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row>
    <row r="192" spans="1:54" x14ac:dyDescent="0.3">
      <c r="A192" s="99"/>
      <c r="B192" s="100"/>
      <c r="C192" s="101"/>
      <c r="D192" s="100"/>
      <c r="E192" s="100"/>
      <c r="F192" s="100"/>
      <c r="G192" s="99"/>
      <c r="H192" s="100"/>
      <c r="I192" s="100"/>
      <c r="J192" s="100"/>
      <c r="K192" s="100"/>
      <c r="P192" s="100"/>
      <c r="R192" s="100"/>
      <c r="S192" s="280"/>
      <c r="T192" s="280"/>
      <c r="U192" s="280"/>
      <c r="V192" s="280"/>
      <c r="W192" s="280"/>
      <c r="X192" s="280"/>
      <c r="Y192" s="280"/>
      <c r="Z192" s="280"/>
      <c r="AA192" s="571"/>
      <c r="AB192" s="280"/>
      <c r="AC192" s="280"/>
      <c r="AD192" s="280"/>
      <c r="AE192" s="280"/>
      <c r="AF192" s="280"/>
      <c r="AG192" s="280"/>
      <c r="AH192" s="280"/>
      <c r="AI192" s="280"/>
      <c r="AJ192" s="280"/>
      <c r="AK192" s="280"/>
      <c r="AL192" s="280"/>
      <c r="AM192" s="280"/>
      <c r="AN192" s="280"/>
      <c r="AO192" s="280"/>
      <c r="AP192" s="280"/>
      <c r="AQ192" s="280"/>
      <c r="AR192" s="280"/>
      <c r="AS192" s="280"/>
      <c r="AT192" s="280"/>
      <c r="AU192" s="280"/>
      <c r="AV192" s="280"/>
      <c r="AW192" s="280"/>
      <c r="AX192" s="280"/>
      <c r="AY192" s="280"/>
      <c r="AZ192" s="280"/>
      <c r="BA192" s="280"/>
      <c r="BB192" s="280"/>
    </row>
    <row r="193" spans="1:54" x14ac:dyDescent="0.3">
      <c r="A193" s="99"/>
      <c r="B193" s="100"/>
      <c r="C193" s="101"/>
      <c r="D193" s="100"/>
      <c r="E193" s="100"/>
      <c r="F193" s="100"/>
      <c r="G193" s="99"/>
      <c r="H193" s="100"/>
      <c r="I193" s="100"/>
      <c r="J193" s="100"/>
      <c r="K193" s="100"/>
      <c r="P193" s="100"/>
      <c r="R193" s="100"/>
      <c r="S193" s="280"/>
      <c r="T193" s="280"/>
      <c r="U193" s="280"/>
      <c r="V193" s="280"/>
      <c r="W193" s="280"/>
      <c r="X193" s="280"/>
      <c r="Y193" s="280"/>
      <c r="Z193" s="280"/>
      <c r="AA193" s="571"/>
      <c r="AB193" s="280"/>
      <c r="AC193" s="280"/>
      <c r="AD193" s="280"/>
      <c r="AE193" s="280"/>
      <c r="AF193" s="280"/>
      <c r="AG193" s="280"/>
      <c r="AH193" s="280"/>
      <c r="AI193" s="280"/>
      <c r="AJ193" s="280"/>
      <c r="AK193" s="280"/>
      <c r="AL193" s="280"/>
      <c r="AM193" s="280"/>
      <c r="AN193" s="280"/>
      <c r="AO193" s="280"/>
      <c r="AP193" s="280"/>
      <c r="AQ193" s="280"/>
      <c r="AR193" s="280"/>
      <c r="AS193" s="280"/>
      <c r="AT193" s="280"/>
      <c r="AU193" s="280"/>
      <c r="AV193" s="280"/>
      <c r="AW193" s="280"/>
      <c r="AX193" s="280"/>
      <c r="AY193" s="280"/>
      <c r="AZ193" s="280"/>
      <c r="BA193" s="280"/>
      <c r="BB193" s="280"/>
    </row>
    <row r="194" spans="1:54" x14ac:dyDescent="0.3">
      <c r="A194" s="99"/>
      <c r="B194" s="100"/>
      <c r="C194" s="101"/>
      <c r="D194" s="100"/>
      <c r="E194" s="100"/>
      <c r="F194" s="100"/>
      <c r="G194" s="99"/>
      <c r="H194" s="100"/>
      <c r="I194" s="100"/>
      <c r="J194" s="100"/>
      <c r="K194" s="100"/>
      <c r="P194" s="100"/>
      <c r="R194" s="100"/>
      <c r="S194" s="280"/>
      <c r="T194" s="280"/>
      <c r="U194" s="280"/>
      <c r="V194" s="280"/>
      <c r="W194" s="280"/>
      <c r="X194" s="280"/>
      <c r="Y194" s="280"/>
      <c r="Z194" s="280"/>
      <c r="AA194" s="571"/>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0"/>
    </row>
    <row r="195" spans="1:54" x14ac:dyDescent="0.3">
      <c r="A195" s="99"/>
      <c r="B195" s="100"/>
      <c r="C195" s="101"/>
      <c r="D195" s="100"/>
      <c r="E195" s="100"/>
      <c r="F195" s="100"/>
      <c r="G195" s="99"/>
      <c r="H195" s="100"/>
      <c r="I195" s="100"/>
      <c r="J195" s="100"/>
      <c r="K195" s="100"/>
      <c r="P195" s="100"/>
      <c r="R195" s="100"/>
      <c r="S195" s="280"/>
      <c r="T195" s="280"/>
      <c r="U195" s="280"/>
      <c r="V195" s="280"/>
      <c r="W195" s="280"/>
      <c r="X195" s="280"/>
      <c r="Y195" s="280"/>
      <c r="Z195" s="280"/>
      <c r="AA195" s="571"/>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row>
    <row r="196" spans="1:54" x14ac:dyDescent="0.3">
      <c r="A196" s="99"/>
      <c r="B196" s="100"/>
      <c r="C196" s="101"/>
      <c r="D196" s="100"/>
      <c r="E196" s="100"/>
      <c r="F196" s="100"/>
      <c r="G196" s="99"/>
      <c r="H196" s="100"/>
      <c r="I196" s="100"/>
      <c r="J196" s="100"/>
      <c r="K196" s="100"/>
      <c r="P196" s="100"/>
      <c r="R196" s="100"/>
      <c r="S196" s="280"/>
      <c r="T196" s="280"/>
      <c r="U196" s="280"/>
      <c r="V196" s="280"/>
      <c r="W196" s="280"/>
      <c r="X196" s="280"/>
      <c r="Y196" s="280"/>
      <c r="Z196" s="280"/>
      <c r="AA196" s="571"/>
      <c r="AB196" s="280"/>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0"/>
      <c r="AY196" s="280"/>
      <c r="AZ196" s="280"/>
      <c r="BA196" s="280"/>
      <c r="BB196" s="280"/>
    </row>
    <row r="197" spans="1:54" x14ac:dyDescent="0.3">
      <c r="A197" s="99"/>
      <c r="B197" s="100"/>
      <c r="C197" s="101"/>
      <c r="D197" s="100"/>
      <c r="E197" s="100"/>
      <c r="F197" s="100"/>
      <c r="G197" s="99"/>
      <c r="H197" s="100"/>
      <c r="I197" s="100"/>
      <c r="J197" s="100"/>
      <c r="K197" s="100"/>
      <c r="P197" s="100"/>
      <c r="R197" s="100"/>
      <c r="S197" s="280"/>
      <c r="T197" s="280"/>
      <c r="U197" s="280"/>
      <c r="V197" s="280"/>
      <c r="W197" s="280"/>
      <c r="X197" s="280"/>
      <c r="Y197" s="280"/>
      <c r="Z197" s="280"/>
      <c r="AA197" s="571"/>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row>
    <row r="198" spans="1:54" x14ac:dyDescent="0.3">
      <c r="A198" s="99"/>
      <c r="B198" s="100"/>
      <c r="C198" s="101"/>
      <c r="D198" s="100"/>
      <c r="E198" s="100"/>
      <c r="F198" s="100"/>
      <c r="G198" s="99"/>
      <c r="H198" s="100"/>
      <c r="I198" s="100"/>
      <c r="J198" s="100"/>
      <c r="K198" s="100"/>
      <c r="P198" s="100"/>
      <c r="R198" s="100"/>
      <c r="S198" s="280"/>
      <c r="T198" s="280"/>
      <c r="U198" s="280"/>
      <c r="V198" s="280"/>
      <c r="W198" s="280"/>
      <c r="X198" s="280"/>
      <c r="Y198" s="280"/>
      <c r="Z198" s="280"/>
      <c r="AA198" s="571"/>
      <c r="AB198" s="280"/>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0"/>
      <c r="AY198" s="280"/>
      <c r="AZ198" s="280"/>
      <c r="BA198" s="280"/>
      <c r="BB198" s="280"/>
    </row>
    <row r="199" spans="1:54" x14ac:dyDescent="0.3">
      <c r="A199" s="99"/>
      <c r="B199" s="100"/>
      <c r="C199" s="101"/>
      <c r="D199" s="100"/>
      <c r="E199" s="100"/>
      <c r="F199" s="100"/>
      <c r="G199" s="99"/>
      <c r="H199" s="100"/>
      <c r="I199" s="100"/>
      <c r="J199" s="100"/>
      <c r="K199" s="100"/>
      <c r="P199" s="100"/>
      <c r="R199" s="100"/>
      <c r="S199" s="280"/>
      <c r="T199" s="280"/>
      <c r="U199" s="280"/>
      <c r="V199" s="280"/>
      <c r="W199" s="280"/>
      <c r="X199" s="280"/>
      <c r="Y199" s="280"/>
      <c r="Z199" s="280"/>
      <c r="AA199" s="571"/>
      <c r="AB199" s="280"/>
      <c r="AC199" s="280"/>
      <c r="AD199" s="280"/>
      <c r="AE199" s="280"/>
      <c r="AF199" s="280"/>
      <c r="AG199" s="280"/>
      <c r="AH199" s="280"/>
      <c r="AI199" s="280"/>
      <c r="AJ199" s="280"/>
      <c r="AK199" s="280"/>
      <c r="AL199" s="280"/>
      <c r="AM199" s="280"/>
      <c r="AN199" s="280"/>
      <c r="AO199" s="280"/>
      <c r="AP199" s="280"/>
      <c r="AQ199" s="280"/>
      <c r="AR199" s="280"/>
      <c r="AS199" s="280"/>
      <c r="AT199" s="280"/>
      <c r="AU199" s="280"/>
      <c r="AV199" s="280"/>
      <c r="AW199" s="280"/>
      <c r="AX199" s="280"/>
      <c r="AY199" s="280"/>
      <c r="AZ199" s="280"/>
      <c r="BA199" s="280"/>
      <c r="BB199" s="280"/>
    </row>
    <row r="200" spans="1:54" x14ac:dyDescent="0.3">
      <c r="A200" s="99"/>
      <c r="B200" s="100"/>
      <c r="C200" s="101"/>
      <c r="D200" s="100"/>
      <c r="E200" s="100"/>
      <c r="F200" s="100"/>
      <c r="G200" s="99"/>
      <c r="H200" s="100"/>
      <c r="I200" s="100"/>
      <c r="J200" s="100"/>
      <c r="K200" s="100"/>
      <c r="P200" s="100"/>
      <c r="R200" s="100"/>
      <c r="S200" s="280"/>
      <c r="T200" s="280"/>
      <c r="U200" s="280"/>
      <c r="V200" s="280"/>
      <c r="W200" s="280"/>
      <c r="X200" s="280"/>
      <c r="Y200" s="280"/>
      <c r="Z200" s="280"/>
      <c r="AA200" s="571"/>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row>
    <row r="201" spans="1:54" x14ac:dyDescent="0.3">
      <c r="A201" s="99"/>
      <c r="B201" s="100"/>
      <c r="C201" s="101"/>
      <c r="D201" s="100"/>
      <c r="E201" s="100"/>
      <c r="F201" s="100"/>
      <c r="G201" s="99"/>
      <c r="H201" s="100"/>
      <c r="I201" s="100"/>
      <c r="J201" s="100"/>
      <c r="K201" s="100"/>
      <c r="P201" s="100"/>
      <c r="R201" s="100"/>
      <c r="S201" s="280"/>
      <c r="T201" s="280"/>
      <c r="U201" s="280"/>
      <c r="V201" s="280"/>
      <c r="W201" s="280"/>
      <c r="X201" s="280"/>
      <c r="Y201" s="280"/>
      <c r="Z201" s="280"/>
      <c r="AA201" s="571"/>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row>
    <row r="202" spans="1:54" x14ac:dyDescent="0.3">
      <c r="A202" s="99"/>
      <c r="B202" s="100"/>
      <c r="C202" s="101"/>
      <c r="D202" s="100"/>
      <c r="E202" s="100"/>
      <c r="F202" s="100"/>
      <c r="G202" s="99"/>
      <c r="H202" s="100"/>
      <c r="I202" s="100"/>
      <c r="J202" s="100"/>
      <c r="K202" s="100"/>
      <c r="P202" s="100"/>
      <c r="R202" s="100"/>
      <c r="S202" s="280"/>
      <c r="T202" s="280"/>
      <c r="U202" s="280"/>
      <c r="V202" s="280"/>
      <c r="W202" s="280"/>
      <c r="X202" s="280"/>
      <c r="Y202" s="280"/>
      <c r="Z202" s="280"/>
      <c r="AA202" s="571"/>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row>
    <row r="203" spans="1:54" x14ac:dyDescent="0.3">
      <c r="A203" s="99"/>
      <c r="B203" s="100"/>
      <c r="C203" s="101"/>
      <c r="D203" s="100"/>
      <c r="E203" s="100"/>
      <c r="F203" s="100"/>
      <c r="G203" s="99"/>
      <c r="H203" s="100"/>
      <c r="I203" s="100"/>
      <c r="J203" s="100"/>
      <c r="K203" s="100"/>
      <c r="P203" s="100"/>
      <c r="R203" s="100"/>
      <c r="S203" s="280"/>
      <c r="T203" s="280"/>
      <c r="U203" s="280"/>
      <c r="V203" s="280"/>
      <c r="W203" s="280"/>
      <c r="X203" s="280"/>
      <c r="Y203" s="280"/>
      <c r="Z203" s="280"/>
      <c r="AA203" s="571"/>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row>
    <row r="204" spans="1:54" x14ac:dyDescent="0.3">
      <c r="A204" s="99"/>
      <c r="B204" s="100"/>
      <c r="C204" s="101"/>
      <c r="D204" s="100"/>
      <c r="E204" s="100"/>
      <c r="F204" s="100"/>
      <c r="G204" s="99"/>
      <c r="H204" s="100"/>
      <c r="I204" s="100"/>
      <c r="J204" s="100"/>
      <c r="K204" s="100"/>
      <c r="P204" s="100"/>
      <c r="R204" s="100"/>
      <c r="S204" s="280"/>
      <c r="T204" s="280"/>
      <c r="U204" s="280"/>
      <c r="V204" s="280"/>
      <c r="W204" s="280"/>
      <c r="X204" s="280"/>
      <c r="Y204" s="280"/>
      <c r="Z204" s="280"/>
      <c r="AA204" s="571"/>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row>
    <row r="205" spans="1:54" x14ac:dyDescent="0.3">
      <c r="A205" s="99"/>
      <c r="B205" s="100"/>
      <c r="C205" s="101"/>
      <c r="D205" s="100"/>
      <c r="E205" s="100"/>
      <c r="F205" s="100"/>
      <c r="G205" s="99"/>
      <c r="H205" s="100"/>
      <c r="I205" s="100"/>
      <c r="J205" s="100"/>
      <c r="K205" s="100"/>
      <c r="P205" s="100"/>
      <c r="R205" s="100"/>
      <c r="S205" s="280"/>
      <c r="T205" s="280"/>
      <c r="U205" s="280"/>
      <c r="V205" s="280"/>
      <c r="W205" s="280"/>
      <c r="X205" s="280"/>
      <c r="Y205" s="280"/>
      <c r="Z205" s="280"/>
      <c r="AA205" s="571"/>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row>
    <row r="206" spans="1:54" x14ac:dyDescent="0.3">
      <c r="A206" s="99"/>
      <c r="B206" s="100"/>
      <c r="C206" s="101"/>
      <c r="D206" s="100"/>
      <c r="E206" s="100"/>
      <c r="F206" s="100"/>
      <c r="G206" s="99"/>
      <c r="H206" s="100"/>
      <c r="I206" s="100"/>
      <c r="J206" s="100"/>
      <c r="K206" s="100"/>
      <c r="P206" s="100"/>
      <c r="R206" s="100"/>
      <c r="S206" s="280"/>
      <c r="T206" s="280"/>
      <c r="U206" s="280"/>
      <c r="V206" s="280"/>
      <c r="W206" s="280"/>
      <c r="X206" s="280"/>
      <c r="Y206" s="280"/>
      <c r="Z206" s="280"/>
      <c r="AA206" s="571"/>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row>
    <row r="207" spans="1:54" x14ac:dyDescent="0.3">
      <c r="A207" s="99"/>
      <c r="B207" s="100"/>
      <c r="C207" s="101"/>
      <c r="D207" s="100"/>
      <c r="E207" s="100"/>
      <c r="F207" s="100"/>
      <c r="G207" s="99"/>
      <c r="H207" s="100"/>
      <c r="I207" s="100"/>
      <c r="J207" s="100"/>
      <c r="K207" s="100"/>
      <c r="P207" s="100"/>
      <c r="R207" s="100"/>
      <c r="S207" s="280"/>
      <c r="T207" s="280"/>
      <c r="U207" s="280"/>
      <c r="V207" s="280"/>
      <c r="W207" s="280"/>
      <c r="X207" s="280"/>
      <c r="Y207" s="280"/>
      <c r="Z207" s="280"/>
      <c r="AA207" s="571"/>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row>
    <row r="208" spans="1:54" x14ac:dyDescent="0.3">
      <c r="A208" s="99"/>
      <c r="B208" s="100"/>
      <c r="C208" s="101"/>
      <c r="D208" s="100"/>
      <c r="E208" s="100"/>
      <c r="F208" s="100"/>
      <c r="G208" s="99"/>
      <c r="H208" s="100"/>
      <c r="I208" s="100"/>
      <c r="J208" s="100"/>
      <c r="K208" s="100"/>
      <c r="P208" s="100"/>
      <c r="R208" s="100"/>
      <c r="S208" s="280"/>
      <c r="T208" s="280"/>
      <c r="U208" s="280"/>
      <c r="V208" s="280"/>
      <c r="W208" s="280"/>
      <c r="X208" s="280"/>
      <c r="Y208" s="280"/>
      <c r="Z208" s="280"/>
      <c r="AA208" s="571"/>
      <c r="AB208" s="280"/>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row>
    <row r="209" spans="1:54" x14ac:dyDescent="0.3">
      <c r="A209" s="99"/>
      <c r="B209" s="100"/>
      <c r="C209" s="101"/>
      <c r="D209" s="100"/>
      <c r="E209" s="100"/>
      <c r="F209" s="100"/>
      <c r="G209" s="99"/>
      <c r="H209" s="100"/>
      <c r="I209" s="100"/>
      <c r="J209" s="100"/>
      <c r="K209" s="100"/>
      <c r="P209" s="100"/>
      <c r="R209" s="100"/>
      <c r="S209" s="280"/>
      <c r="T209" s="280"/>
      <c r="U209" s="280"/>
      <c r="V209" s="280"/>
      <c r="W209" s="280"/>
      <c r="X209" s="280"/>
      <c r="Y209" s="280"/>
      <c r="Z209" s="280"/>
      <c r="AA209" s="571"/>
      <c r="AB209" s="280"/>
      <c r="AC209" s="280"/>
      <c r="AD209" s="280"/>
      <c r="AE209" s="280"/>
      <c r="AF209" s="280"/>
      <c r="AG209" s="280"/>
      <c r="AH209" s="280"/>
      <c r="AI209" s="280"/>
      <c r="AJ209" s="280"/>
      <c r="AK209" s="280"/>
      <c r="AL209" s="280"/>
      <c r="AM209" s="280"/>
      <c r="AN209" s="280"/>
      <c r="AO209" s="280"/>
      <c r="AP209" s="280"/>
      <c r="AQ209" s="280"/>
      <c r="AR209" s="280"/>
      <c r="AS209" s="280"/>
      <c r="AT209" s="280"/>
      <c r="AU209" s="280"/>
      <c r="AV209" s="280"/>
      <c r="AW209" s="280"/>
      <c r="AX209" s="280"/>
      <c r="AY209" s="280"/>
      <c r="AZ209" s="280"/>
      <c r="BA209" s="280"/>
      <c r="BB209" s="280"/>
    </row>
    <row r="210" spans="1:54" x14ac:dyDescent="0.3">
      <c r="A210" s="99"/>
      <c r="B210" s="100"/>
      <c r="C210" s="101"/>
      <c r="D210" s="100"/>
      <c r="E210" s="100"/>
      <c r="F210" s="100"/>
      <c r="G210" s="99"/>
      <c r="H210" s="100"/>
      <c r="I210" s="100"/>
      <c r="J210" s="100"/>
      <c r="K210" s="100"/>
      <c r="P210" s="100"/>
      <c r="R210" s="100"/>
      <c r="S210" s="280"/>
      <c r="T210" s="280"/>
      <c r="U210" s="280"/>
      <c r="V210" s="280"/>
      <c r="W210" s="280"/>
      <c r="X210" s="280"/>
      <c r="Y210" s="280"/>
      <c r="Z210" s="280"/>
      <c r="AA210" s="571"/>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row>
    <row r="211" spans="1:54" x14ac:dyDescent="0.3">
      <c r="A211" s="99"/>
      <c r="B211" s="100"/>
      <c r="C211" s="101"/>
      <c r="D211" s="100"/>
      <c r="E211" s="100"/>
      <c r="F211" s="100"/>
      <c r="G211" s="99"/>
      <c r="H211" s="100"/>
      <c r="I211" s="100"/>
      <c r="J211" s="100"/>
      <c r="K211" s="100"/>
      <c r="P211" s="100"/>
      <c r="R211" s="100"/>
      <c r="S211" s="280"/>
      <c r="T211" s="280"/>
      <c r="U211" s="280"/>
      <c r="V211" s="280"/>
      <c r="W211" s="280"/>
      <c r="X211" s="280"/>
      <c r="Y211" s="280"/>
      <c r="Z211" s="280"/>
      <c r="AA211" s="571"/>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row>
    <row r="212" spans="1:54" x14ac:dyDescent="0.3">
      <c r="A212" s="99"/>
      <c r="B212" s="100"/>
      <c r="C212" s="101"/>
      <c r="D212" s="100"/>
      <c r="E212" s="100"/>
      <c r="F212" s="100"/>
      <c r="G212" s="99"/>
      <c r="H212" s="100"/>
      <c r="I212" s="100"/>
      <c r="J212" s="100"/>
      <c r="K212" s="100"/>
      <c r="P212" s="100"/>
      <c r="R212" s="100"/>
      <c r="S212" s="280"/>
      <c r="T212" s="280"/>
      <c r="U212" s="280"/>
      <c r="V212" s="280"/>
      <c r="W212" s="280"/>
      <c r="X212" s="280"/>
      <c r="Y212" s="280"/>
      <c r="Z212" s="280"/>
      <c r="AA212" s="571"/>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row>
    <row r="213" spans="1:54" x14ac:dyDescent="0.3">
      <c r="A213" s="99"/>
      <c r="B213" s="100"/>
      <c r="C213" s="101"/>
      <c r="D213" s="100"/>
      <c r="E213" s="100"/>
      <c r="F213" s="100"/>
      <c r="G213" s="99"/>
      <c r="H213" s="100"/>
      <c r="I213" s="100"/>
      <c r="J213" s="100"/>
      <c r="K213" s="100"/>
      <c r="P213" s="100"/>
      <c r="R213" s="100"/>
      <c r="S213" s="280"/>
      <c r="T213" s="280"/>
      <c r="U213" s="280"/>
      <c r="V213" s="280"/>
      <c r="W213" s="280"/>
      <c r="X213" s="280"/>
      <c r="Y213" s="280"/>
      <c r="Z213" s="280"/>
      <c r="AA213" s="571"/>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row>
    <row r="214" spans="1:54" x14ac:dyDescent="0.3">
      <c r="A214" s="99"/>
      <c r="B214" s="100"/>
      <c r="C214" s="101"/>
      <c r="D214" s="100"/>
      <c r="E214" s="100"/>
      <c r="F214" s="100"/>
      <c r="G214" s="99"/>
      <c r="H214" s="100"/>
      <c r="I214" s="100"/>
      <c r="J214" s="100"/>
      <c r="K214" s="100"/>
      <c r="P214" s="100"/>
      <c r="R214" s="100"/>
      <c r="S214" s="280"/>
      <c r="T214" s="280"/>
      <c r="U214" s="280"/>
      <c r="V214" s="280"/>
      <c r="W214" s="280"/>
      <c r="X214" s="280"/>
      <c r="Y214" s="280"/>
      <c r="Z214" s="280"/>
      <c r="AA214" s="571"/>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row>
    <row r="215" spans="1:54" x14ac:dyDescent="0.3">
      <c r="A215" s="99"/>
      <c r="B215" s="100"/>
      <c r="C215" s="101"/>
      <c r="D215" s="100"/>
      <c r="E215" s="100"/>
      <c r="F215" s="100"/>
      <c r="G215" s="99"/>
      <c r="H215" s="100"/>
      <c r="I215" s="100"/>
      <c r="J215" s="100"/>
      <c r="K215" s="100"/>
      <c r="P215" s="100"/>
      <c r="R215" s="100"/>
      <c r="S215" s="280"/>
      <c r="T215" s="280"/>
      <c r="U215" s="280"/>
      <c r="V215" s="280"/>
      <c r="W215" s="280"/>
      <c r="X215" s="280"/>
      <c r="Y215" s="280"/>
      <c r="Z215" s="280"/>
      <c r="AA215" s="571"/>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row>
    <row r="216" spans="1:54" x14ac:dyDescent="0.3">
      <c r="A216" s="99"/>
      <c r="B216" s="100"/>
      <c r="C216" s="101"/>
      <c r="D216" s="100"/>
      <c r="E216" s="100"/>
      <c r="F216" s="100"/>
      <c r="G216" s="99"/>
      <c r="H216" s="100"/>
      <c r="I216" s="100"/>
      <c r="J216" s="100"/>
      <c r="K216" s="100"/>
      <c r="P216" s="100"/>
      <c r="R216" s="100"/>
      <c r="S216" s="280"/>
      <c r="T216" s="280"/>
      <c r="U216" s="280"/>
      <c r="V216" s="280"/>
      <c r="W216" s="280"/>
      <c r="X216" s="280"/>
      <c r="Y216" s="280"/>
      <c r="Z216" s="280"/>
      <c r="AA216" s="571"/>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row>
    <row r="217" spans="1:54" x14ac:dyDescent="0.3">
      <c r="A217" s="99"/>
      <c r="B217" s="100"/>
      <c r="C217" s="101"/>
      <c r="D217" s="100"/>
      <c r="E217" s="100"/>
      <c r="F217" s="100"/>
      <c r="G217" s="99"/>
      <c r="H217" s="100"/>
      <c r="I217" s="100"/>
      <c r="J217" s="100"/>
      <c r="K217" s="100"/>
      <c r="P217" s="100"/>
      <c r="R217" s="100"/>
      <c r="S217" s="280"/>
      <c r="T217" s="280"/>
      <c r="U217" s="280"/>
      <c r="V217" s="280"/>
      <c r="W217" s="280"/>
      <c r="X217" s="280"/>
      <c r="Y217" s="280"/>
      <c r="Z217" s="280"/>
      <c r="AA217" s="571"/>
      <c r="AB217" s="28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row>
    <row r="218" spans="1:54" x14ac:dyDescent="0.3">
      <c r="A218" s="99"/>
      <c r="B218" s="100"/>
      <c r="C218" s="101"/>
      <c r="D218" s="100"/>
      <c r="E218" s="100"/>
      <c r="F218" s="100"/>
      <c r="G218" s="99"/>
      <c r="H218" s="100"/>
      <c r="I218" s="100"/>
      <c r="J218" s="100"/>
      <c r="K218" s="100"/>
      <c r="P218" s="100"/>
      <c r="R218" s="100"/>
      <c r="S218" s="280"/>
      <c r="T218" s="280"/>
      <c r="U218" s="280"/>
      <c r="V218" s="280"/>
      <c r="W218" s="280"/>
      <c r="X218" s="280"/>
      <c r="Y218" s="280"/>
      <c r="Z218" s="280"/>
      <c r="AA218" s="571"/>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row>
    <row r="219" spans="1:54" x14ac:dyDescent="0.3">
      <c r="A219" s="99"/>
      <c r="B219" s="100"/>
      <c r="C219" s="101"/>
      <c r="D219" s="100"/>
      <c r="E219" s="100"/>
      <c r="F219" s="100"/>
      <c r="G219" s="99"/>
      <c r="H219" s="100"/>
      <c r="I219" s="100"/>
      <c r="J219" s="100"/>
      <c r="K219" s="100"/>
      <c r="P219" s="100"/>
      <c r="R219" s="100"/>
      <c r="S219" s="280"/>
      <c r="T219" s="280"/>
      <c r="U219" s="280"/>
      <c r="V219" s="280"/>
      <c r="W219" s="280"/>
      <c r="X219" s="280"/>
      <c r="Y219" s="280"/>
      <c r="Z219" s="280"/>
      <c r="AA219" s="571"/>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row>
    <row r="220" spans="1:54" x14ac:dyDescent="0.3">
      <c r="A220" s="99"/>
      <c r="B220" s="100"/>
      <c r="C220" s="101"/>
      <c r="D220" s="100"/>
      <c r="E220" s="100"/>
      <c r="F220" s="100"/>
      <c r="G220" s="99"/>
      <c r="H220" s="100"/>
      <c r="I220" s="100"/>
      <c r="J220" s="100"/>
      <c r="K220" s="100"/>
      <c r="P220" s="100"/>
      <c r="R220" s="100"/>
      <c r="S220" s="280"/>
      <c r="T220" s="280"/>
      <c r="U220" s="280"/>
      <c r="V220" s="280"/>
      <c r="W220" s="280"/>
      <c r="X220" s="280"/>
      <c r="Y220" s="280"/>
      <c r="Z220" s="280"/>
      <c r="AA220" s="571"/>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row>
    <row r="221" spans="1:54" x14ac:dyDescent="0.3">
      <c r="A221" s="99"/>
      <c r="B221" s="100"/>
      <c r="C221" s="101"/>
      <c r="D221" s="100"/>
      <c r="E221" s="100"/>
      <c r="F221" s="100"/>
      <c r="G221" s="99"/>
      <c r="H221" s="100"/>
      <c r="I221" s="100"/>
      <c r="J221" s="100"/>
      <c r="K221" s="100"/>
      <c r="P221" s="100"/>
      <c r="R221" s="100"/>
      <c r="S221" s="280"/>
      <c r="T221" s="280"/>
      <c r="U221" s="280"/>
      <c r="V221" s="280"/>
      <c r="W221" s="280"/>
      <c r="X221" s="280"/>
      <c r="Y221" s="280"/>
      <c r="Z221" s="280"/>
      <c r="AA221" s="571"/>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row>
    <row r="222" spans="1:54" x14ac:dyDescent="0.3">
      <c r="A222" s="99"/>
      <c r="B222" s="100"/>
      <c r="C222" s="101"/>
      <c r="D222" s="100"/>
      <c r="E222" s="100"/>
      <c r="F222" s="100"/>
      <c r="G222" s="99"/>
      <c r="H222" s="100"/>
      <c r="I222" s="100"/>
      <c r="J222" s="100"/>
      <c r="K222" s="100"/>
      <c r="P222" s="100"/>
      <c r="R222" s="100"/>
      <c r="S222" s="280"/>
      <c r="T222" s="280"/>
      <c r="U222" s="280"/>
      <c r="V222" s="280"/>
      <c r="W222" s="280"/>
      <c r="X222" s="280"/>
      <c r="Y222" s="280"/>
      <c r="Z222" s="280"/>
      <c r="AA222" s="571"/>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row>
    <row r="223" spans="1:54" x14ac:dyDescent="0.3">
      <c r="A223" s="99"/>
      <c r="B223" s="100"/>
      <c r="C223" s="101"/>
      <c r="D223" s="100"/>
      <c r="E223" s="100"/>
      <c r="F223" s="100"/>
      <c r="G223" s="99"/>
      <c r="H223" s="100"/>
      <c r="I223" s="100"/>
      <c r="J223" s="100"/>
      <c r="K223" s="100"/>
      <c r="P223" s="100"/>
      <c r="R223" s="100"/>
      <c r="S223" s="280"/>
      <c r="T223" s="280"/>
      <c r="U223" s="280"/>
      <c r="V223" s="280"/>
      <c r="W223" s="280"/>
      <c r="X223" s="280"/>
      <c r="Y223" s="280"/>
      <c r="Z223" s="280"/>
      <c r="AA223" s="571"/>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row>
    <row r="224" spans="1:54" x14ac:dyDescent="0.3">
      <c r="A224" s="99"/>
      <c r="B224" s="100"/>
      <c r="C224" s="101"/>
      <c r="D224" s="100"/>
      <c r="E224" s="100"/>
      <c r="F224" s="100"/>
      <c r="G224" s="99"/>
      <c r="H224" s="100"/>
      <c r="I224" s="100"/>
      <c r="J224" s="100"/>
      <c r="K224" s="100"/>
      <c r="P224" s="100"/>
      <c r="R224" s="100"/>
      <c r="S224" s="280"/>
      <c r="T224" s="280"/>
      <c r="U224" s="280"/>
      <c r="V224" s="280"/>
      <c r="W224" s="280"/>
      <c r="X224" s="280"/>
      <c r="Y224" s="280"/>
      <c r="Z224" s="280"/>
      <c r="AA224" s="571"/>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row>
    <row r="225" spans="1:54" x14ac:dyDescent="0.3">
      <c r="B225" s="280"/>
      <c r="C225" s="304"/>
      <c r="P225" s="100"/>
      <c r="R225" s="100"/>
      <c r="S225" s="280"/>
      <c r="T225" s="280"/>
      <c r="U225" s="280"/>
      <c r="V225" s="280"/>
      <c r="W225" s="280"/>
      <c r="X225" s="280"/>
      <c r="Y225" s="280"/>
      <c r="Z225" s="280"/>
      <c r="AA225" s="571"/>
      <c r="AB225" s="280"/>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row>
    <row r="226" spans="1:54" x14ac:dyDescent="0.3">
      <c r="A226" s="280"/>
      <c r="B226" s="280"/>
      <c r="C226" s="304"/>
      <c r="P226" s="100"/>
      <c r="R226" s="100"/>
      <c r="S226" s="280"/>
      <c r="T226" s="280"/>
      <c r="U226" s="280"/>
      <c r="V226" s="280"/>
      <c r="W226" s="280"/>
      <c r="X226" s="280"/>
      <c r="Y226" s="280"/>
      <c r="Z226" s="280"/>
      <c r="AA226" s="571"/>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row>
    <row r="227" spans="1:54" x14ac:dyDescent="0.3">
      <c r="A227" s="280"/>
      <c r="B227" s="280"/>
      <c r="C227" s="304"/>
      <c r="P227" s="100"/>
      <c r="R227" s="100"/>
      <c r="S227" s="280"/>
      <c r="T227" s="280"/>
      <c r="U227" s="280"/>
      <c r="V227" s="280"/>
      <c r="W227" s="280"/>
      <c r="X227" s="280"/>
      <c r="Y227" s="280"/>
      <c r="Z227" s="280"/>
      <c r="AA227" s="571"/>
      <c r="AB227" s="280"/>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row>
    <row r="228" spans="1:54" x14ac:dyDescent="0.3">
      <c r="A228" s="280"/>
      <c r="B228" s="280"/>
      <c r="C228" s="304"/>
      <c r="P228" s="100"/>
      <c r="R228" s="100"/>
      <c r="S228" s="280"/>
      <c r="T228" s="280"/>
      <c r="U228" s="280"/>
      <c r="V228" s="280"/>
      <c r="W228" s="280"/>
      <c r="X228" s="280"/>
      <c r="Y228" s="280"/>
      <c r="Z228" s="280"/>
      <c r="AA228" s="571"/>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row>
    <row r="229" spans="1:54" x14ac:dyDescent="0.3">
      <c r="A229" s="280"/>
      <c r="B229" s="280"/>
      <c r="C229" s="304"/>
      <c r="P229" s="100"/>
      <c r="R229" s="100"/>
      <c r="S229" s="280"/>
      <c r="T229" s="280"/>
      <c r="U229" s="280"/>
      <c r="V229" s="280"/>
      <c r="W229" s="280"/>
      <c r="X229" s="280"/>
      <c r="Y229" s="280"/>
      <c r="Z229" s="280"/>
      <c r="AA229" s="571"/>
      <c r="AB229" s="280"/>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row>
    <row r="230" spans="1:54" x14ac:dyDescent="0.3">
      <c r="A230" s="280"/>
      <c r="B230" s="280"/>
      <c r="C230" s="304"/>
      <c r="P230" s="100"/>
      <c r="R230" s="100"/>
      <c r="S230" s="280"/>
      <c r="T230" s="280"/>
      <c r="U230" s="280"/>
      <c r="V230" s="280"/>
      <c r="W230" s="280"/>
      <c r="X230" s="280"/>
      <c r="Y230" s="280"/>
      <c r="Z230" s="280"/>
      <c r="AA230" s="571"/>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0"/>
      <c r="AY230" s="280"/>
      <c r="AZ230" s="280"/>
      <c r="BA230" s="280"/>
      <c r="BB230" s="280"/>
    </row>
    <row r="231" spans="1:54" x14ac:dyDescent="0.3">
      <c r="A231" s="280"/>
      <c r="B231" s="280"/>
      <c r="C231" s="304"/>
      <c r="P231" s="100"/>
      <c r="R231" s="100"/>
      <c r="S231" s="280"/>
      <c r="T231" s="280"/>
      <c r="U231" s="280"/>
      <c r="V231" s="280"/>
      <c r="W231" s="280"/>
      <c r="X231" s="280"/>
      <c r="Y231" s="280"/>
      <c r="Z231" s="280"/>
      <c r="AA231" s="571"/>
      <c r="AB231" s="280"/>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row>
    <row r="232" spans="1:54" x14ac:dyDescent="0.3">
      <c r="A232" s="280"/>
      <c r="B232" s="280"/>
      <c r="C232" s="304"/>
      <c r="P232" s="100"/>
      <c r="R232" s="100"/>
      <c r="S232" s="280"/>
      <c r="T232" s="280"/>
      <c r="U232" s="280"/>
      <c r="V232" s="280"/>
      <c r="W232" s="280"/>
      <c r="X232" s="280"/>
      <c r="Y232" s="280"/>
      <c r="Z232" s="280"/>
      <c r="AA232" s="571"/>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row>
    <row r="233" spans="1:54" x14ac:dyDescent="0.3">
      <c r="A233" s="280"/>
      <c r="B233" s="280"/>
      <c r="C233" s="304"/>
      <c r="P233" s="100"/>
      <c r="R233" s="100"/>
      <c r="S233" s="280"/>
      <c r="T233" s="280"/>
      <c r="U233" s="280"/>
      <c r="V233" s="280"/>
      <c r="W233" s="280"/>
      <c r="X233" s="280"/>
      <c r="Y233" s="280"/>
      <c r="Z233" s="280"/>
      <c r="AA233" s="571"/>
      <c r="AB233" s="280"/>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row>
    <row r="234" spans="1:54" x14ac:dyDescent="0.3">
      <c r="A234" s="280"/>
      <c r="B234" s="280"/>
      <c r="C234" s="304"/>
      <c r="P234" s="100"/>
      <c r="R234" s="100"/>
      <c r="S234" s="280"/>
      <c r="T234" s="280"/>
      <c r="U234" s="280"/>
      <c r="V234" s="280"/>
      <c r="W234" s="280"/>
      <c r="X234" s="280"/>
      <c r="Y234" s="280"/>
      <c r="Z234" s="280"/>
      <c r="AA234" s="571"/>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0"/>
      <c r="AY234" s="280"/>
      <c r="AZ234" s="280"/>
      <c r="BA234" s="280"/>
      <c r="BB234" s="280"/>
    </row>
    <row r="235" spans="1:54" x14ac:dyDescent="0.3">
      <c r="A235" s="280"/>
      <c r="B235" s="280"/>
      <c r="C235" s="304"/>
      <c r="P235" s="100"/>
      <c r="R235" s="100"/>
      <c r="S235" s="280"/>
      <c r="T235" s="280"/>
      <c r="U235" s="280"/>
      <c r="V235" s="280"/>
      <c r="W235" s="280"/>
      <c r="X235" s="280"/>
      <c r="Y235" s="280"/>
      <c r="Z235" s="280"/>
      <c r="AA235" s="571"/>
      <c r="AB235" s="280"/>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0"/>
      <c r="AY235" s="280"/>
      <c r="AZ235" s="280"/>
      <c r="BA235" s="280"/>
      <c r="BB235" s="280"/>
    </row>
    <row r="236" spans="1:54" x14ac:dyDescent="0.3">
      <c r="A236" s="280"/>
      <c r="B236" s="280"/>
      <c r="C236" s="304"/>
      <c r="P236" s="100"/>
      <c r="R236" s="100"/>
      <c r="S236" s="280"/>
      <c r="T236" s="280"/>
      <c r="U236" s="280"/>
      <c r="V236" s="280"/>
      <c r="W236" s="280"/>
      <c r="X236" s="280"/>
      <c r="Y236" s="280"/>
      <c r="Z236" s="280"/>
      <c r="AA236" s="571"/>
      <c r="AB236" s="280"/>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row>
    <row r="237" spans="1:54" x14ac:dyDescent="0.3">
      <c r="A237" s="280"/>
      <c r="B237" s="280"/>
      <c r="C237" s="304"/>
      <c r="P237" s="100"/>
      <c r="R237" s="100"/>
      <c r="S237" s="280"/>
      <c r="T237" s="280"/>
      <c r="U237" s="280"/>
      <c r="V237" s="280"/>
      <c r="W237" s="280"/>
      <c r="X237" s="280"/>
      <c r="Y237" s="280"/>
      <c r="Z237" s="280"/>
      <c r="AA237" s="571"/>
      <c r="AB237" s="280"/>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row>
    <row r="238" spans="1:54" x14ac:dyDescent="0.3">
      <c r="A238" s="280"/>
      <c r="B238" s="280"/>
      <c r="C238" s="304"/>
      <c r="P238" s="100"/>
      <c r="R238" s="100"/>
      <c r="S238" s="280"/>
      <c r="T238" s="280"/>
      <c r="U238" s="280"/>
      <c r="V238" s="280"/>
      <c r="W238" s="280"/>
      <c r="X238" s="280"/>
      <c r="Y238" s="280"/>
      <c r="Z238" s="280"/>
      <c r="AA238" s="571"/>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row>
    <row r="239" spans="1:54" x14ac:dyDescent="0.3">
      <c r="A239" s="280"/>
      <c r="B239" s="280"/>
      <c r="C239" s="304"/>
      <c r="P239" s="100"/>
      <c r="R239" s="100"/>
      <c r="S239" s="280"/>
      <c r="T239" s="280"/>
      <c r="U239" s="280"/>
      <c r="V239" s="280"/>
      <c r="W239" s="280"/>
      <c r="X239" s="280"/>
      <c r="Y239" s="280"/>
      <c r="Z239" s="280"/>
      <c r="AA239" s="571"/>
      <c r="AB239" s="280"/>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row>
    <row r="240" spans="1:54" x14ac:dyDescent="0.3">
      <c r="A240" s="280"/>
      <c r="B240" s="280"/>
      <c r="C240" s="304"/>
      <c r="P240" s="100"/>
      <c r="R240" s="100"/>
      <c r="S240" s="280"/>
      <c r="T240" s="280"/>
      <c r="U240" s="280"/>
      <c r="V240" s="280"/>
      <c r="W240" s="280"/>
      <c r="X240" s="280"/>
      <c r="Y240" s="280"/>
      <c r="Z240" s="280"/>
      <c r="AA240" s="571"/>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row>
    <row r="241" spans="3:27" s="280" customFormat="1" x14ac:dyDescent="0.3">
      <c r="C241" s="304"/>
      <c r="G241" s="19"/>
      <c r="O241" s="303"/>
      <c r="P241" s="100"/>
      <c r="Q241" s="303"/>
      <c r="R241" s="100"/>
      <c r="AA241" s="571"/>
    </row>
    <row r="242" spans="3:27" s="280" customFormat="1" x14ac:dyDescent="0.3">
      <c r="C242" s="304"/>
      <c r="G242" s="19"/>
      <c r="O242" s="303"/>
      <c r="P242" s="100"/>
      <c r="Q242" s="303"/>
      <c r="R242" s="100"/>
      <c r="AA242" s="571"/>
    </row>
    <row r="243" spans="3:27" s="280" customFormat="1" x14ac:dyDescent="0.3">
      <c r="C243" s="304"/>
      <c r="G243" s="19"/>
      <c r="O243" s="303"/>
      <c r="P243" s="100"/>
      <c r="Q243" s="303"/>
      <c r="R243" s="100"/>
      <c r="AA243" s="571"/>
    </row>
    <row r="244" spans="3:27" s="280" customFormat="1" x14ac:dyDescent="0.3">
      <c r="C244" s="304"/>
      <c r="G244" s="19"/>
      <c r="O244" s="303"/>
      <c r="P244" s="100"/>
      <c r="Q244" s="303"/>
      <c r="R244" s="100"/>
      <c r="AA244" s="571"/>
    </row>
    <row r="245" spans="3:27" s="280" customFormat="1" x14ac:dyDescent="0.3">
      <c r="C245" s="304"/>
      <c r="G245" s="19"/>
      <c r="O245" s="303"/>
      <c r="P245" s="100"/>
      <c r="Q245" s="303"/>
      <c r="R245" s="100"/>
      <c r="AA245" s="571"/>
    </row>
    <row r="246" spans="3:27" s="280" customFormat="1" x14ac:dyDescent="0.3">
      <c r="C246" s="304"/>
      <c r="G246" s="19"/>
      <c r="O246" s="303"/>
      <c r="P246" s="100"/>
      <c r="Q246" s="303"/>
      <c r="R246" s="100"/>
      <c r="AA246" s="571"/>
    </row>
    <row r="247" spans="3:27" s="280" customFormat="1" x14ac:dyDescent="0.3">
      <c r="C247" s="304"/>
      <c r="G247" s="19"/>
      <c r="O247" s="303"/>
      <c r="P247" s="100"/>
      <c r="Q247" s="303"/>
      <c r="R247" s="100"/>
      <c r="AA247" s="571"/>
    </row>
    <row r="248" spans="3:27" s="280" customFormat="1" x14ac:dyDescent="0.3">
      <c r="C248" s="304"/>
      <c r="G248" s="19"/>
      <c r="O248" s="303"/>
      <c r="P248" s="100"/>
      <c r="Q248" s="303"/>
      <c r="R248" s="100"/>
      <c r="AA248" s="571"/>
    </row>
    <row r="249" spans="3:27" s="280" customFormat="1" x14ac:dyDescent="0.3">
      <c r="C249" s="304"/>
      <c r="G249" s="19"/>
      <c r="O249" s="303"/>
      <c r="P249" s="100"/>
      <c r="Q249" s="303"/>
      <c r="R249" s="100"/>
      <c r="AA249" s="571"/>
    </row>
    <row r="250" spans="3:27" s="280" customFormat="1" x14ac:dyDescent="0.3">
      <c r="C250" s="304"/>
      <c r="G250" s="19"/>
      <c r="O250" s="303"/>
      <c r="P250" s="100"/>
      <c r="Q250" s="303"/>
      <c r="R250" s="100"/>
      <c r="AA250" s="571"/>
    </row>
    <row r="251" spans="3:27" s="280" customFormat="1" x14ac:dyDescent="0.3">
      <c r="C251" s="304"/>
      <c r="G251" s="19"/>
      <c r="O251" s="303"/>
      <c r="P251" s="100"/>
      <c r="Q251" s="303"/>
      <c r="R251" s="100"/>
      <c r="AA251" s="571"/>
    </row>
    <row r="252" spans="3:27" s="280" customFormat="1" x14ac:dyDescent="0.3">
      <c r="C252" s="304"/>
      <c r="G252" s="19"/>
      <c r="O252" s="303"/>
      <c r="P252" s="100"/>
      <c r="Q252" s="303"/>
      <c r="R252" s="100"/>
      <c r="AA252" s="571"/>
    </row>
    <row r="253" spans="3:27" s="280" customFormat="1" x14ac:dyDescent="0.3">
      <c r="C253" s="304"/>
      <c r="G253" s="19"/>
      <c r="O253" s="303"/>
      <c r="P253" s="100"/>
      <c r="Q253" s="303"/>
      <c r="R253" s="100"/>
      <c r="AA253" s="571"/>
    </row>
    <row r="254" spans="3:27" s="280" customFormat="1" x14ac:dyDescent="0.3">
      <c r="C254" s="304"/>
      <c r="G254" s="19"/>
      <c r="O254" s="303"/>
      <c r="P254" s="100"/>
      <c r="Q254" s="303"/>
      <c r="R254" s="100"/>
      <c r="AA254" s="571"/>
    </row>
    <row r="255" spans="3:27" s="280" customFormat="1" x14ac:dyDescent="0.3">
      <c r="C255" s="304"/>
      <c r="G255" s="19"/>
      <c r="O255" s="303"/>
      <c r="P255" s="100"/>
      <c r="Q255" s="303"/>
      <c r="R255" s="100"/>
      <c r="AA255" s="571"/>
    </row>
    <row r="256" spans="3:27" s="280" customFormat="1" x14ac:dyDescent="0.3">
      <c r="C256" s="304"/>
      <c r="G256" s="19"/>
      <c r="O256" s="303"/>
      <c r="P256" s="100"/>
      <c r="Q256" s="303"/>
      <c r="R256" s="100"/>
      <c r="AA256" s="571"/>
    </row>
    <row r="257" spans="3:27" s="280" customFormat="1" x14ac:dyDescent="0.3">
      <c r="C257" s="304"/>
      <c r="G257" s="19"/>
      <c r="O257" s="303"/>
      <c r="P257" s="100"/>
      <c r="Q257" s="303"/>
      <c r="R257" s="100"/>
      <c r="AA257" s="571"/>
    </row>
    <row r="258" spans="3:27" s="280" customFormat="1" x14ac:dyDescent="0.3">
      <c r="C258" s="304"/>
      <c r="G258" s="19"/>
      <c r="O258" s="303"/>
      <c r="P258" s="100"/>
      <c r="Q258" s="303"/>
      <c r="R258" s="100"/>
      <c r="AA258" s="571"/>
    </row>
    <row r="259" spans="3:27" s="280" customFormat="1" x14ac:dyDescent="0.3">
      <c r="C259" s="304"/>
      <c r="G259" s="19"/>
      <c r="O259" s="303"/>
      <c r="P259" s="100"/>
      <c r="Q259" s="303"/>
      <c r="R259" s="100"/>
      <c r="AA259" s="571"/>
    </row>
    <row r="260" spans="3:27" s="280" customFormat="1" x14ac:dyDescent="0.3">
      <c r="C260" s="304"/>
      <c r="G260" s="19"/>
      <c r="O260" s="303"/>
      <c r="P260" s="100"/>
      <c r="Q260" s="303"/>
      <c r="R260" s="100"/>
      <c r="AA260" s="571"/>
    </row>
    <row r="261" spans="3:27" s="280" customFormat="1" x14ac:dyDescent="0.3">
      <c r="C261" s="304"/>
      <c r="G261" s="19"/>
      <c r="O261" s="303"/>
      <c r="P261" s="100"/>
      <c r="Q261" s="303"/>
      <c r="R261" s="100"/>
      <c r="AA261" s="571"/>
    </row>
    <row r="262" spans="3:27" s="280" customFormat="1" x14ac:dyDescent="0.3">
      <c r="C262" s="304"/>
      <c r="G262" s="19"/>
      <c r="O262" s="303"/>
      <c r="P262" s="100"/>
      <c r="Q262" s="303"/>
      <c r="R262" s="100"/>
      <c r="AA262" s="571"/>
    </row>
    <row r="263" spans="3:27" s="280" customFormat="1" x14ac:dyDescent="0.3">
      <c r="C263" s="304"/>
      <c r="G263" s="19"/>
      <c r="O263" s="303"/>
      <c r="P263" s="100"/>
      <c r="Q263" s="303"/>
      <c r="R263" s="100"/>
      <c r="AA263" s="571"/>
    </row>
    <row r="264" spans="3:27" s="280" customFormat="1" x14ac:dyDescent="0.3">
      <c r="C264" s="304"/>
      <c r="G264" s="19"/>
      <c r="O264" s="303"/>
      <c r="P264" s="100"/>
      <c r="Q264" s="303"/>
      <c r="R264" s="100"/>
      <c r="AA264" s="571"/>
    </row>
    <row r="265" spans="3:27" s="280" customFormat="1" x14ac:dyDescent="0.3">
      <c r="C265" s="304"/>
      <c r="G265" s="19"/>
      <c r="O265" s="303"/>
      <c r="P265" s="100"/>
      <c r="Q265" s="303"/>
      <c r="R265" s="100"/>
      <c r="AA265" s="571"/>
    </row>
    <row r="266" spans="3:27" s="280" customFormat="1" x14ac:dyDescent="0.3">
      <c r="C266" s="304"/>
      <c r="G266" s="19"/>
      <c r="O266" s="303"/>
      <c r="P266" s="100"/>
      <c r="Q266" s="303"/>
      <c r="R266" s="100"/>
      <c r="AA266" s="571"/>
    </row>
    <row r="267" spans="3:27" s="280" customFormat="1" x14ac:dyDescent="0.3">
      <c r="C267" s="304"/>
      <c r="G267" s="19"/>
      <c r="O267" s="303"/>
      <c r="P267" s="100"/>
      <c r="Q267" s="303"/>
      <c r="R267" s="100"/>
      <c r="AA267" s="571"/>
    </row>
    <row r="268" spans="3:27" s="280" customFormat="1" x14ac:dyDescent="0.3">
      <c r="C268" s="304"/>
      <c r="G268" s="19"/>
      <c r="O268" s="303"/>
      <c r="P268" s="100"/>
      <c r="Q268" s="303"/>
      <c r="R268" s="100"/>
      <c r="AA268" s="571"/>
    </row>
    <row r="269" spans="3:27" s="280" customFormat="1" x14ac:dyDescent="0.3">
      <c r="C269" s="304"/>
      <c r="G269" s="19"/>
      <c r="O269" s="303"/>
      <c r="P269" s="100"/>
      <c r="Q269" s="303"/>
      <c r="R269" s="100"/>
      <c r="AA269" s="571"/>
    </row>
    <row r="270" spans="3:27" s="280" customFormat="1" x14ac:dyDescent="0.3">
      <c r="C270" s="304"/>
      <c r="G270" s="19"/>
      <c r="O270" s="303"/>
      <c r="P270" s="100"/>
      <c r="Q270" s="303"/>
      <c r="R270" s="100"/>
      <c r="AA270" s="571"/>
    </row>
    <row r="271" spans="3:27" s="280" customFormat="1" x14ac:dyDescent="0.3">
      <c r="C271" s="304"/>
      <c r="G271" s="19"/>
      <c r="O271" s="303"/>
      <c r="P271" s="100"/>
      <c r="Q271" s="303"/>
      <c r="R271" s="100"/>
      <c r="AA271" s="571"/>
    </row>
    <row r="272" spans="3:27" s="280" customFormat="1" x14ac:dyDescent="0.3">
      <c r="C272" s="304"/>
      <c r="G272" s="19"/>
      <c r="O272" s="303"/>
      <c r="P272" s="100"/>
      <c r="Q272" s="303"/>
      <c r="R272" s="100"/>
      <c r="AA272" s="571"/>
    </row>
    <row r="273" spans="3:27" s="280" customFormat="1" x14ac:dyDescent="0.3">
      <c r="C273" s="304"/>
      <c r="G273" s="19"/>
      <c r="O273" s="303"/>
      <c r="P273" s="100"/>
      <c r="Q273" s="303"/>
      <c r="R273" s="100"/>
      <c r="AA273" s="571"/>
    </row>
    <row r="274" spans="3:27" s="280" customFormat="1" x14ac:dyDescent="0.3">
      <c r="C274" s="304"/>
      <c r="G274" s="19"/>
      <c r="O274" s="303"/>
      <c r="P274" s="100"/>
      <c r="Q274" s="303"/>
      <c r="R274" s="100"/>
      <c r="AA274" s="571"/>
    </row>
    <row r="275" spans="3:27" s="280" customFormat="1" x14ac:dyDescent="0.3">
      <c r="C275" s="304"/>
      <c r="G275" s="19"/>
      <c r="O275" s="303"/>
      <c r="P275" s="100"/>
      <c r="Q275" s="303"/>
      <c r="R275" s="100"/>
      <c r="AA275" s="571"/>
    </row>
    <row r="276" spans="3:27" s="280" customFormat="1" x14ac:dyDescent="0.3">
      <c r="C276" s="304"/>
      <c r="G276" s="19"/>
      <c r="O276" s="303"/>
      <c r="P276" s="100"/>
      <c r="Q276" s="303"/>
      <c r="R276" s="100"/>
      <c r="AA276" s="571"/>
    </row>
    <row r="277" spans="3:27" s="280" customFormat="1" x14ac:dyDescent="0.3">
      <c r="C277" s="304"/>
      <c r="G277" s="19"/>
      <c r="O277" s="303"/>
      <c r="P277" s="100"/>
      <c r="Q277" s="303"/>
      <c r="R277" s="100"/>
      <c r="AA277" s="571"/>
    </row>
    <row r="278" spans="3:27" s="280" customFormat="1" x14ac:dyDescent="0.3">
      <c r="C278" s="304"/>
      <c r="G278" s="19"/>
      <c r="O278" s="303"/>
      <c r="P278" s="100"/>
      <c r="Q278" s="303"/>
      <c r="R278" s="100"/>
      <c r="AA278" s="571"/>
    </row>
    <row r="279" spans="3:27" s="280" customFormat="1" x14ac:dyDescent="0.3">
      <c r="C279" s="304"/>
      <c r="G279" s="19"/>
      <c r="O279" s="303"/>
      <c r="P279" s="100"/>
      <c r="Q279" s="303"/>
      <c r="R279" s="100"/>
      <c r="AA279" s="571"/>
    </row>
    <row r="280" spans="3:27" s="280" customFormat="1" x14ac:dyDescent="0.3">
      <c r="C280" s="304"/>
      <c r="G280" s="19"/>
      <c r="O280" s="303"/>
      <c r="P280" s="100"/>
      <c r="Q280" s="303"/>
      <c r="R280" s="100"/>
      <c r="AA280" s="571"/>
    </row>
    <row r="281" spans="3:27" s="280" customFormat="1" x14ac:dyDescent="0.3">
      <c r="C281" s="304"/>
      <c r="G281" s="19"/>
      <c r="O281" s="303"/>
      <c r="P281" s="100"/>
      <c r="Q281" s="303"/>
      <c r="R281" s="100"/>
      <c r="AA281" s="571"/>
    </row>
    <row r="282" spans="3:27" s="280" customFormat="1" x14ac:dyDescent="0.3">
      <c r="C282" s="304"/>
      <c r="G282" s="19"/>
      <c r="O282" s="303"/>
      <c r="P282" s="100"/>
      <c r="Q282" s="303"/>
      <c r="R282" s="100"/>
      <c r="AA282" s="571"/>
    </row>
    <row r="283" spans="3:27" s="280" customFormat="1" x14ac:dyDescent="0.3">
      <c r="C283" s="304"/>
      <c r="G283" s="19"/>
      <c r="O283" s="303"/>
      <c r="P283" s="100"/>
      <c r="Q283" s="303"/>
      <c r="R283" s="100"/>
      <c r="AA283" s="571"/>
    </row>
    <row r="284" spans="3:27" s="280" customFormat="1" x14ac:dyDescent="0.3">
      <c r="C284" s="304"/>
      <c r="G284" s="19"/>
      <c r="O284" s="303"/>
      <c r="P284" s="100"/>
      <c r="Q284" s="303"/>
      <c r="R284" s="100"/>
      <c r="AA284" s="571"/>
    </row>
    <row r="285" spans="3:27" s="280" customFormat="1" x14ac:dyDescent="0.3">
      <c r="C285" s="304"/>
      <c r="G285" s="19"/>
      <c r="O285" s="303"/>
      <c r="P285" s="100"/>
      <c r="Q285" s="303"/>
      <c r="R285" s="100"/>
      <c r="AA285" s="571"/>
    </row>
    <row r="286" spans="3:27" s="280" customFormat="1" x14ac:dyDescent="0.3">
      <c r="C286" s="304"/>
      <c r="G286" s="19"/>
      <c r="O286" s="303"/>
      <c r="P286" s="100"/>
      <c r="Q286" s="303"/>
      <c r="R286" s="100"/>
      <c r="AA286" s="571"/>
    </row>
    <row r="287" spans="3:27" s="280" customFormat="1" x14ac:dyDescent="0.3">
      <c r="C287" s="304"/>
      <c r="G287" s="19"/>
      <c r="O287" s="303"/>
      <c r="P287" s="100"/>
      <c r="Q287" s="303"/>
      <c r="R287" s="100"/>
      <c r="AA287" s="571"/>
    </row>
    <row r="288" spans="3:27" s="280" customFormat="1" x14ac:dyDescent="0.3">
      <c r="C288" s="304"/>
      <c r="G288" s="19"/>
      <c r="O288" s="303"/>
      <c r="P288" s="100"/>
      <c r="Q288" s="303"/>
      <c r="R288" s="100"/>
      <c r="AA288" s="571"/>
    </row>
    <row r="289" spans="3:27" s="280" customFormat="1" x14ac:dyDescent="0.3">
      <c r="C289" s="304"/>
      <c r="G289" s="19"/>
      <c r="O289" s="303"/>
      <c r="P289" s="100"/>
      <c r="Q289" s="303"/>
      <c r="R289" s="100"/>
      <c r="AA289" s="571"/>
    </row>
    <row r="290" spans="3:27" s="280" customFormat="1" x14ac:dyDescent="0.3">
      <c r="C290" s="304"/>
      <c r="G290" s="19"/>
      <c r="O290" s="303"/>
      <c r="P290" s="100"/>
      <c r="Q290" s="303"/>
      <c r="R290" s="100"/>
      <c r="AA290" s="571"/>
    </row>
    <row r="291" spans="3:27" s="280" customFormat="1" x14ac:dyDescent="0.3">
      <c r="C291" s="304"/>
      <c r="G291" s="19"/>
      <c r="O291" s="303"/>
      <c r="P291" s="100"/>
      <c r="Q291" s="303"/>
      <c r="R291" s="100"/>
      <c r="AA291" s="571"/>
    </row>
    <row r="292" spans="3:27" s="280" customFormat="1" x14ac:dyDescent="0.3">
      <c r="C292" s="304"/>
      <c r="G292" s="19"/>
      <c r="O292" s="303"/>
      <c r="P292" s="100"/>
      <c r="Q292" s="303"/>
      <c r="R292" s="100"/>
      <c r="AA292" s="571"/>
    </row>
    <row r="293" spans="3:27" s="280" customFormat="1" x14ac:dyDescent="0.3">
      <c r="C293" s="304"/>
      <c r="G293" s="19"/>
      <c r="O293" s="303"/>
      <c r="P293" s="100"/>
      <c r="Q293" s="303"/>
      <c r="R293" s="100"/>
      <c r="AA293" s="571"/>
    </row>
    <row r="294" spans="3:27" s="280" customFormat="1" x14ac:dyDescent="0.3">
      <c r="C294" s="304"/>
      <c r="G294" s="19"/>
      <c r="O294" s="303"/>
      <c r="P294" s="100"/>
      <c r="Q294" s="303"/>
      <c r="R294" s="100"/>
      <c r="AA294" s="571"/>
    </row>
    <row r="295" spans="3:27" s="280" customFormat="1" x14ac:dyDescent="0.3">
      <c r="C295" s="304"/>
      <c r="G295" s="19"/>
      <c r="O295" s="303"/>
      <c r="P295" s="100"/>
      <c r="Q295" s="303"/>
      <c r="R295" s="100"/>
      <c r="AA295" s="571"/>
    </row>
    <row r="296" spans="3:27" s="280" customFormat="1" x14ac:dyDescent="0.3">
      <c r="C296" s="304"/>
      <c r="G296" s="19"/>
      <c r="O296" s="303"/>
      <c r="P296" s="100"/>
      <c r="Q296" s="303"/>
      <c r="R296" s="100"/>
      <c r="AA296" s="571"/>
    </row>
    <row r="297" spans="3:27" s="280" customFormat="1" x14ac:dyDescent="0.3">
      <c r="C297" s="304"/>
      <c r="G297" s="19"/>
      <c r="O297" s="303"/>
      <c r="P297" s="100"/>
      <c r="Q297" s="303"/>
      <c r="R297" s="100"/>
      <c r="AA297" s="571"/>
    </row>
    <row r="298" spans="3:27" s="280" customFormat="1" x14ac:dyDescent="0.3">
      <c r="C298" s="304"/>
      <c r="G298" s="19"/>
      <c r="O298" s="303"/>
      <c r="P298" s="100"/>
      <c r="Q298" s="303"/>
      <c r="R298" s="100"/>
      <c r="AA298" s="571"/>
    </row>
    <row r="299" spans="3:27" s="280" customFormat="1" x14ac:dyDescent="0.3">
      <c r="C299" s="304"/>
      <c r="G299" s="19"/>
      <c r="O299" s="303"/>
      <c r="P299" s="100"/>
      <c r="Q299" s="303"/>
      <c r="R299" s="100"/>
      <c r="AA299" s="571"/>
    </row>
    <row r="300" spans="3:27" s="280" customFormat="1" x14ac:dyDescent="0.3">
      <c r="C300" s="304"/>
      <c r="G300" s="19"/>
      <c r="O300" s="303"/>
      <c r="P300" s="100"/>
      <c r="Q300" s="303"/>
      <c r="R300" s="100"/>
      <c r="AA300" s="571"/>
    </row>
    <row r="301" spans="3:27" s="280" customFormat="1" x14ac:dyDescent="0.3">
      <c r="C301" s="304"/>
      <c r="G301" s="19"/>
      <c r="O301" s="303"/>
      <c r="P301" s="100"/>
      <c r="Q301" s="303"/>
      <c r="R301" s="100"/>
      <c r="AA301" s="571"/>
    </row>
    <row r="302" spans="3:27" s="280" customFormat="1" x14ac:dyDescent="0.3">
      <c r="C302" s="304"/>
      <c r="G302" s="19"/>
      <c r="O302" s="303"/>
      <c r="P302" s="100"/>
      <c r="Q302" s="303"/>
      <c r="R302" s="100"/>
      <c r="AA302" s="571"/>
    </row>
    <row r="303" spans="3:27" s="280" customFormat="1" x14ac:dyDescent="0.3">
      <c r="C303" s="304"/>
      <c r="G303" s="19"/>
      <c r="O303" s="303"/>
      <c r="P303" s="100"/>
      <c r="Q303" s="303"/>
      <c r="R303" s="100"/>
      <c r="AA303" s="571"/>
    </row>
    <row r="304" spans="3:27" s="280" customFormat="1" x14ac:dyDescent="0.3">
      <c r="C304" s="304"/>
      <c r="G304" s="19"/>
      <c r="O304" s="303"/>
      <c r="P304" s="100"/>
      <c r="Q304" s="303"/>
      <c r="R304" s="100"/>
      <c r="AA304" s="571"/>
    </row>
    <row r="305" spans="3:27" s="280" customFormat="1" x14ac:dyDescent="0.3">
      <c r="C305" s="304"/>
      <c r="G305" s="19"/>
      <c r="O305" s="303"/>
      <c r="P305" s="100"/>
      <c r="Q305" s="303"/>
      <c r="R305" s="100"/>
      <c r="AA305" s="571"/>
    </row>
    <row r="306" spans="3:27" s="280" customFormat="1" x14ac:dyDescent="0.3">
      <c r="C306" s="304"/>
      <c r="G306" s="19"/>
      <c r="O306" s="303"/>
      <c r="P306" s="100"/>
      <c r="Q306" s="303"/>
      <c r="R306" s="100"/>
      <c r="AA306" s="571"/>
    </row>
    <row r="307" spans="3:27" s="280" customFormat="1" x14ac:dyDescent="0.3">
      <c r="C307" s="304"/>
      <c r="G307" s="19"/>
      <c r="O307" s="303"/>
      <c r="P307" s="100"/>
      <c r="Q307" s="303"/>
      <c r="R307" s="100"/>
      <c r="AA307" s="571"/>
    </row>
    <row r="308" spans="3:27" s="280" customFormat="1" x14ac:dyDescent="0.3">
      <c r="C308" s="304"/>
      <c r="G308" s="19"/>
      <c r="O308" s="303"/>
      <c r="P308" s="100"/>
      <c r="Q308" s="303"/>
      <c r="R308" s="100"/>
      <c r="AA308" s="571"/>
    </row>
    <row r="309" spans="3:27" s="280" customFormat="1" x14ac:dyDescent="0.3">
      <c r="C309" s="304"/>
      <c r="G309" s="19"/>
      <c r="O309" s="303"/>
      <c r="P309" s="100"/>
      <c r="Q309" s="303"/>
      <c r="R309" s="100"/>
      <c r="AA309" s="571"/>
    </row>
    <row r="310" spans="3:27" s="280" customFormat="1" x14ac:dyDescent="0.3">
      <c r="C310" s="304"/>
      <c r="G310" s="19"/>
      <c r="O310" s="303"/>
      <c r="P310" s="100"/>
      <c r="Q310" s="303"/>
      <c r="R310" s="100"/>
      <c r="AA310" s="571"/>
    </row>
    <row r="311" spans="3:27" s="280" customFormat="1" x14ac:dyDescent="0.3">
      <c r="C311" s="304"/>
      <c r="G311" s="19"/>
      <c r="O311" s="303"/>
      <c r="P311" s="100"/>
      <c r="Q311" s="303"/>
      <c r="R311" s="100"/>
      <c r="AA311" s="571"/>
    </row>
    <row r="312" spans="3:27" s="280" customFormat="1" x14ac:dyDescent="0.3">
      <c r="C312" s="304"/>
      <c r="G312" s="19"/>
      <c r="O312" s="303"/>
      <c r="P312" s="100"/>
      <c r="Q312" s="303"/>
      <c r="R312" s="100"/>
      <c r="AA312" s="571"/>
    </row>
    <row r="313" spans="3:27" s="280" customFormat="1" x14ac:dyDescent="0.3">
      <c r="C313" s="304"/>
      <c r="G313" s="19"/>
      <c r="O313" s="303"/>
      <c r="P313" s="100"/>
      <c r="Q313" s="303"/>
      <c r="R313" s="100"/>
      <c r="AA313" s="571"/>
    </row>
    <row r="314" spans="3:27" s="280" customFormat="1" x14ac:dyDescent="0.3">
      <c r="C314" s="304"/>
      <c r="G314" s="19"/>
      <c r="O314" s="303"/>
      <c r="P314" s="100"/>
      <c r="Q314" s="303"/>
      <c r="R314" s="100"/>
      <c r="AA314" s="571"/>
    </row>
    <row r="315" spans="3:27" s="280" customFormat="1" x14ac:dyDescent="0.3">
      <c r="C315" s="304"/>
      <c r="G315" s="19"/>
      <c r="O315" s="303"/>
      <c r="P315" s="100"/>
      <c r="Q315" s="303"/>
      <c r="R315" s="100"/>
      <c r="AA315" s="571"/>
    </row>
    <row r="316" spans="3:27" s="280" customFormat="1" x14ac:dyDescent="0.3">
      <c r="C316" s="304"/>
      <c r="G316" s="19"/>
      <c r="O316" s="303"/>
      <c r="P316" s="100"/>
      <c r="Q316" s="303"/>
      <c r="R316" s="100"/>
      <c r="AA316" s="571"/>
    </row>
    <row r="317" spans="3:27" s="280" customFormat="1" x14ac:dyDescent="0.3">
      <c r="C317" s="304"/>
      <c r="G317" s="19"/>
      <c r="O317" s="303"/>
      <c r="P317" s="100"/>
      <c r="Q317" s="303"/>
      <c r="R317" s="100"/>
      <c r="AA317" s="571"/>
    </row>
    <row r="318" spans="3:27" s="280" customFormat="1" x14ac:dyDescent="0.3">
      <c r="C318" s="304"/>
      <c r="G318" s="19"/>
      <c r="O318" s="303"/>
      <c r="P318" s="100"/>
      <c r="Q318" s="303"/>
      <c r="R318" s="100"/>
      <c r="AA318" s="571"/>
    </row>
    <row r="319" spans="3:27" s="280" customFormat="1" x14ac:dyDescent="0.3">
      <c r="C319" s="304"/>
      <c r="G319" s="19"/>
      <c r="O319" s="303"/>
      <c r="P319" s="100"/>
      <c r="Q319" s="303"/>
      <c r="R319" s="100"/>
      <c r="AA319" s="571"/>
    </row>
    <row r="320" spans="3:27" s="280" customFormat="1" x14ac:dyDescent="0.3">
      <c r="C320" s="304"/>
      <c r="G320" s="19"/>
      <c r="O320" s="303"/>
      <c r="P320" s="100"/>
      <c r="Q320" s="303"/>
      <c r="R320" s="100"/>
      <c r="AA320" s="571"/>
    </row>
    <row r="321" spans="3:27" s="280" customFormat="1" x14ac:dyDescent="0.3">
      <c r="C321" s="304"/>
      <c r="G321" s="19"/>
      <c r="O321" s="303"/>
      <c r="P321" s="100"/>
      <c r="Q321" s="303"/>
      <c r="R321" s="100"/>
      <c r="AA321" s="571"/>
    </row>
    <row r="322" spans="3:27" s="280" customFormat="1" x14ac:dyDescent="0.3">
      <c r="C322" s="304"/>
      <c r="G322" s="19"/>
      <c r="O322" s="303"/>
      <c r="P322" s="100"/>
      <c r="Q322" s="303"/>
      <c r="R322" s="100"/>
      <c r="AA322" s="571"/>
    </row>
    <row r="323" spans="3:27" s="280" customFormat="1" x14ac:dyDescent="0.3">
      <c r="C323" s="304"/>
      <c r="G323" s="19"/>
      <c r="O323" s="303"/>
      <c r="P323" s="100"/>
      <c r="Q323" s="303"/>
      <c r="R323" s="100"/>
      <c r="AA323" s="571"/>
    </row>
    <row r="324" spans="3:27" s="280" customFormat="1" x14ac:dyDescent="0.3">
      <c r="C324" s="304"/>
      <c r="G324" s="19"/>
      <c r="O324" s="303"/>
      <c r="P324" s="100"/>
      <c r="Q324" s="303"/>
      <c r="R324" s="100"/>
      <c r="AA324" s="571"/>
    </row>
    <row r="325" spans="3:27" s="280" customFormat="1" x14ac:dyDescent="0.3">
      <c r="C325" s="304"/>
      <c r="G325" s="19"/>
      <c r="O325" s="303"/>
      <c r="P325" s="100"/>
      <c r="Q325" s="303"/>
      <c r="R325" s="100"/>
      <c r="AA325" s="571"/>
    </row>
    <row r="326" spans="3:27" s="280" customFormat="1" x14ac:dyDescent="0.3">
      <c r="C326" s="304"/>
      <c r="G326" s="19"/>
      <c r="O326" s="303"/>
      <c r="P326" s="100"/>
      <c r="Q326" s="303"/>
      <c r="R326" s="100"/>
      <c r="AA326" s="571"/>
    </row>
    <row r="327" spans="3:27" s="280" customFormat="1" x14ac:dyDescent="0.3">
      <c r="C327" s="304"/>
      <c r="G327" s="19"/>
      <c r="O327" s="303"/>
      <c r="P327" s="100"/>
      <c r="Q327" s="303"/>
      <c r="R327" s="100"/>
      <c r="AA327" s="571"/>
    </row>
    <row r="328" spans="3:27" s="280" customFormat="1" x14ac:dyDescent="0.3">
      <c r="C328" s="304"/>
      <c r="G328" s="19"/>
      <c r="O328" s="303"/>
      <c r="P328" s="100"/>
      <c r="Q328" s="303"/>
      <c r="R328" s="100"/>
      <c r="AA328" s="571"/>
    </row>
    <row r="329" spans="3:27" s="280" customFormat="1" x14ac:dyDescent="0.3">
      <c r="C329" s="304"/>
      <c r="G329" s="19"/>
      <c r="O329" s="303"/>
      <c r="P329" s="100"/>
      <c r="Q329" s="303"/>
      <c r="R329" s="100"/>
      <c r="AA329" s="571"/>
    </row>
    <row r="330" spans="3:27" s="280" customFormat="1" x14ac:dyDescent="0.3">
      <c r="C330" s="304"/>
      <c r="G330" s="19"/>
      <c r="O330" s="303"/>
      <c r="P330" s="100"/>
      <c r="Q330" s="303"/>
      <c r="R330" s="100"/>
      <c r="AA330" s="571"/>
    </row>
    <row r="331" spans="3:27" s="280" customFormat="1" x14ac:dyDescent="0.3">
      <c r="C331" s="304"/>
      <c r="G331" s="19"/>
      <c r="O331" s="303"/>
      <c r="P331" s="100"/>
      <c r="Q331" s="303"/>
      <c r="R331" s="100"/>
      <c r="AA331" s="571"/>
    </row>
    <row r="332" spans="3:27" s="280" customFormat="1" x14ac:dyDescent="0.3">
      <c r="C332" s="304"/>
      <c r="G332" s="19"/>
      <c r="O332" s="303"/>
      <c r="P332" s="100"/>
      <c r="Q332" s="303"/>
      <c r="R332" s="100"/>
      <c r="AA332" s="571"/>
    </row>
    <row r="333" spans="3:27" s="280" customFormat="1" x14ac:dyDescent="0.3">
      <c r="C333" s="304"/>
      <c r="G333" s="19"/>
      <c r="O333" s="303"/>
      <c r="P333" s="100"/>
      <c r="Q333" s="303"/>
      <c r="R333" s="100"/>
      <c r="AA333" s="571"/>
    </row>
    <row r="334" spans="3:27" s="280" customFormat="1" x14ac:dyDescent="0.3">
      <c r="C334" s="304"/>
      <c r="G334" s="19"/>
      <c r="O334" s="303"/>
      <c r="P334" s="100"/>
      <c r="Q334" s="303"/>
      <c r="R334" s="100"/>
      <c r="AA334" s="571"/>
    </row>
    <row r="335" spans="3:27" s="280" customFormat="1" x14ac:dyDescent="0.3">
      <c r="C335" s="304"/>
      <c r="G335" s="19"/>
      <c r="O335" s="303"/>
      <c r="P335" s="100"/>
      <c r="Q335" s="303"/>
      <c r="R335" s="100"/>
      <c r="AA335" s="571"/>
    </row>
    <row r="336" spans="3:27" s="280" customFormat="1" x14ac:dyDescent="0.3">
      <c r="C336" s="304"/>
      <c r="G336" s="19"/>
      <c r="O336" s="303"/>
      <c r="P336" s="100"/>
      <c r="Q336" s="303"/>
      <c r="R336" s="100"/>
      <c r="AA336" s="571"/>
    </row>
    <row r="337" spans="3:27" s="280" customFormat="1" x14ac:dyDescent="0.3">
      <c r="C337" s="304"/>
      <c r="G337" s="19"/>
      <c r="O337" s="303"/>
      <c r="P337" s="100"/>
      <c r="Q337" s="303"/>
      <c r="R337" s="100"/>
      <c r="AA337" s="571"/>
    </row>
    <row r="338" spans="3:27" s="280" customFormat="1" x14ac:dyDescent="0.3">
      <c r="C338" s="304"/>
      <c r="G338" s="19"/>
      <c r="O338" s="303"/>
      <c r="P338" s="100"/>
      <c r="Q338" s="303"/>
      <c r="R338" s="100"/>
      <c r="AA338" s="571"/>
    </row>
    <row r="339" spans="3:27" s="280" customFormat="1" x14ac:dyDescent="0.3">
      <c r="C339" s="304"/>
      <c r="G339" s="19"/>
      <c r="O339" s="303"/>
      <c r="P339" s="100"/>
      <c r="Q339" s="303"/>
      <c r="R339" s="100"/>
      <c r="AA339" s="571"/>
    </row>
    <row r="340" spans="3:27" s="280" customFormat="1" x14ac:dyDescent="0.3">
      <c r="C340" s="304"/>
      <c r="G340" s="19"/>
      <c r="O340" s="303"/>
      <c r="P340" s="100"/>
      <c r="Q340" s="303"/>
      <c r="R340" s="100"/>
      <c r="AA340" s="571"/>
    </row>
    <row r="341" spans="3:27" s="280" customFormat="1" x14ac:dyDescent="0.3">
      <c r="C341" s="304"/>
      <c r="G341" s="19"/>
      <c r="O341" s="303"/>
      <c r="P341" s="100"/>
      <c r="Q341" s="303"/>
      <c r="R341" s="100"/>
      <c r="AA341" s="571"/>
    </row>
    <row r="342" spans="3:27" s="280" customFormat="1" x14ac:dyDescent="0.3">
      <c r="C342" s="304"/>
      <c r="G342" s="19"/>
      <c r="O342" s="303"/>
      <c r="P342" s="100"/>
      <c r="Q342" s="303"/>
      <c r="R342" s="100"/>
      <c r="AA342" s="571"/>
    </row>
    <row r="343" spans="3:27" s="280" customFormat="1" x14ac:dyDescent="0.3">
      <c r="C343" s="304"/>
      <c r="G343" s="19"/>
      <c r="O343" s="303"/>
      <c r="P343" s="100"/>
      <c r="Q343" s="303"/>
      <c r="R343" s="100"/>
      <c r="AA343" s="571"/>
    </row>
    <row r="344" spans="3:27" s="280" customFormat="1" x14ac:dyDescent="0.3">
      <c r="C344" s="304"/>
      <c r="G344" s="19"/>
      <c r="O344" s="303"/>
      <c r="P344" s="100"/>
      <c r="Q344" s="303"/>
      <c r="R344" s="100"/>
      <c r="AA344" s="571"/>
    </row>
    <row r="345" spans="3:27" s="280" customFormat="1" x14ac:dyDescent="0.3">
      <c r="C345" s="304"/>
      <c r="G345" s="19"/>
      <c r="O345" s="303"/>
      <c r="P345" s="100"/>
      <c r="Q345" s="303"/>
      <c r="R345" s="100"/>
      <c r="AA345" s="571"/>
    </row>
    <row r="346" spans="3:27" s="280" customFormat="1" x14ac:dyDescent="0.3">
      <c r="C346" s="304"/>
      <c r="G346" s="19"/>
      <c r="O346" s="303"/>
      <c r="P346" s="100"/>
      <c r="Q346" s="303"/>
      <c r="R346" s="100"/>
      <c r="AA346" s="571"/>
    </row>
    <row r="347" spans="3:27" s="280" customFormat="1" x14ac:dyDescent="0.3">
      <c r="C347" s="304"/>
      <c r="G347" s="19"/>
      <c r="O347" s="303"/>
      <c r="P347" s="100"/>
      <c r="Q347" s="303"/>
      <c r="R347" s="100"/>
      <c r="AA347" s="571"/>
    </row>
    <row r="348" spans="3:27" s="280" customFormat="1" x14ac:dyDescent="0.3">
      <c r="C348" s="304"/>
      <c r="G348" s="19"/>
      <c r="O348" s="303"/>
      <c r="P348" s="100"/>
      <c r="Q348" s="303"/>
      <c r="R348" s="100"/>
      <c r="AA348" s="571"/>
    </row>
    <row r="349" spans="3:27" s="280" customFormat="1" x14ac:dyDescent="0.3">
      <c r="C349" s="304"/>
      <c r="G349" s="19"/>
      <c r="O349" s="303"/>
      <c r="P349" s="100"/>
      <c r="Q349" s="303"/>
      <c r="R349" s="100"/>
      <c r="AA349" s="571"/>
    </row>
    <row r="350" spans="3:27" s="280" customFormat="1" x14ac:dyDescent="0.3">
      <c r="C350" s="304"/>
      <c r="G350" s="19"/>
      <c r="O350" s="303"/>
      <c r="P350" s="100"/>
      <c r="Q350" s="303"/>
      <c r="R350" s="100"/>
      <c r="AA350" s="571"/>
    </row>
    <row r="351" spans="3:27" s="280" customFormat="1" x14ac:dyDescent="0.3">
      <c r="C351" s="304"/>
      <c r="G351" s="19"/>
      <c r="O351" s="303"/>
      <c r="P351" s="100"/>
      <c r="Q351" s="303"/>
      <c r="R351" s="100"/>
      <c r="AA351" s="571"/>
    </row>
    <row r="352" spans="3:27" s="280" customFormat="1" x14ac:dyDescent="0.3">
      <c r="C352" s="304"/>
      <c r="G352" s="19"/>
      <c r="O352" s="303"/>
      <c r="P352" s="100"/>
      <c r="Q352" s="303"/>
      <c r="R352" s="100"/>
      <c r="AA352" s="571"/>
    </row>
    <row r="353" spans="3:27" s="280" customFormat="1" x14ac:dyDescent="0.3">
      <c r="C353" s="304"/>
      <c r="G353" s="19"/>
      <c r="O353" s="303"/>
      <c r="P353" s="100"/>
      <c r="Q353" s="303"/>
      <c r="R353" s="100"/>
      <c r="AA353" s="571"/>
    </row>
    <row r="354" spans="3:27" s="280" customFormat="1" x14ac:dyDescent="0.3">
      <c r="C354" s="304"/>
      <c r="G354" s="19"/>
      <c r="O354" s="303"/>
      <c r="P354" s="100"/>
      <c r="Q354" s="303"/>
      <c r="R354" s="100"/>
      <c r="AA354" s="571"/>
    </row>
    <row r="355" spans="3:27" s="280" customFormat="1" x14ac:dyDescent="0.3">
      <c r="C355" s="304"/>
      <c r="G355" s="19"/>
      <c r="O355" s="303"/>
      <c r="P355" s="100"/>
      <c r="Q355" s="303"/>
      <c r="R355" s="100"/>
      <c r="AA355" s="571"/>
    </row>
    <row r="356" spans="3:27" s="280" customFormat="1" x14ac:dyDescent="0.3">
      <c r="C356" s="304"/>
      <c r="G356" s="19"/>
      <c r="O356" s="303"/>
      <c r="P356" s="100"/>
      <c r="Q356" s="303"/>
      <c r="R356" s="100"/>
      <c r="AA356" s="571"/>
    </row>
    <row r="357" spans="3:27" s="280" customFormat="1" x14ac:dyDescent="0.3">
      <c r="C357" s="304"/>
      <c r="G357" s="19"/>
      <c r="O357" s="303"/>
      <c r="P357" s="100"/>
      <c r="Q357" s="303"/>
      <c r="R357" s="100"/>
      <c r="AA357" s="571"/>
    </row>
    <row r="358" spans="3:27" s="280" customFormat="1" x14ac:dyDescent="0.3">
      <c r="C358" s="304"/>
      <c r="G358" s="19"/>
      <c r="O358" s="303"/>
      <c r="P358" s="100"/>
      <c r="Q358" s="303"/>
      <c r="R358" s="100"/>
      <c r="AA358" s="571"/>
    </row>
    <row r="359" spans="3:27" s="280" customFormat="1" x14ac:dyDescent="0.3">
      <c r="C359" s="304"/>
      <c r="G359" s="19"/>
      <c r="O359" s="303"/>
      <c r="P359" s="100"/>
      <c r="Q359" s="303"/>
      <c r="R359" s="100"/>
      <c r="AA359" s="571"/>
    </row>
    <row r="360" spans="3:27" s="280" customFormat="1" x14ac:dyDescent="0.3">
      <c r="C360" s="304"/>
      <c r="G360" s="19"/>
      <c r="O360" s="303"/>
      <c r="P360" s="100"/>
      <c r="Q360" s="303"/>
      <c r="R360" s="100"/>
      <c r="AA360" s="571"/>
    </row>
    <row r="361" spans="3:27" s="280" customFormat="1" x14ac:dyDescent="0.3">
      <c r="C361" s="304"/>
      <c r="G361" s="19"/>
      <c r="O361" s="303"/>
      <c r="P361" s="100"/>
      <c r="Q361" s="303"/>
      <c r="R361" s="100"/>
      <c r="AA361" s="571"/>
    </row>
    <row r="362" spans="3:27" s="280" customFormat="1" x14ac:dyDescent="0.3">
      <c r="C362" s="304"/>
      <c r="G362" s="19"/>
      <c r="O362" s="303"/>
      <c r="P362" s="100"/>
      <c r="Q362" s="303"/>
      <c r="R362" s="100"/>
      <c r="AA362" s="571"/>
    </row>
    <row r="363" spans="3:27" s="280" customFormat="1" x14ac:dyDescent="0.3">
      <c r="C363" s="304"/>
      <c r="G363" s="19"/>
      <c r="O363" s="303"/>
      <c r="P363" s="100"/>
      <c r="Q363" s="303"/>
      <c r="R363" s="100"/>
      <c r="AA363" s="571"/>
    </row>
    <row r="364" spans="3:27" s="280" customFormat="1" x14ac:dyDescent="0.3">
      <c r="C364" s="304"/>
      <c r="G364" s="19"/>
      <c r="O364" s="303"/>
      <c r="P364" s="100"/>
      <c r="Q364" s="303"/>
      <c r="R364" s="100"/>
      <c r="AA364" s="571"/>
    </row>
    <row r="365" spans="3:27" s="280" customFormat="1" x14ac:dyDescent="0.3">
      <c r="C365" s="304"/>
      <c r="G365" s="19"/>
      <c r="O365" s="303"/>
      <c r="P365" s="100"/>
      <c r="Q365" s="303"/>
      <c r="R365" s="100"/>
      <c r="AA365" s="571"/>
    </row>
    <row r="366" spans="3:27" s="280" customFormat="1" x14ac:dyDescent="0.3">
      <c r="C366" s="304"/>
      <c r="G366" s="19"/>
      <c r="O366" s="303"/>
      <c r="P366" s="100"/>
      <c r="Q366" s="303"/>
      <c r="R366" s="100"/>
      <c r="AA366" s="571"/>
    </row>
    <row r="367" spans="3:27" s="280" customFormat="1" x14ac:dyDescent="0.3">
      <c r="C367" s="304"/>
      <c r="G367" s="19"/>
      <c r="O367" s="303"/>
      <c r="P367" s="100"/>
      <c r="Q367" s="303"/>
      <c r="R367" s="100"/>
      <c r="AA367" s="571"/>
    </row>
    <row r="368" spans="3:27" s="280" customFormat="1" x14ac:dyDescent="0.3">
      <c r="C368" s="304"/>
      <c r="G368" s="19"/>
      <c r="O368" s="303"/>
      <c r="P368" s="100"/>
      <c r="Q368" s="303"/>
      <c r="R368" s="100"/>
      <c r="AA368" s="571"/>
    </row>
    <row r="369" spans="3:27" s="280" customFormat="1" x14ac:dyDescent="0.3">
      <c r="C369" s="304"/>
      <c r="G369" s="19"/>
      <c r="O369" s="303"/>
      <c r="P369" s="100"/>
      <c r="Q369" s="303"/>
      <c r="R369" s="100"/>
      <c r="AA369" s="571"/>
    </row>
    <row r="370" spans="3:27" s="280" customFormat="1" x14ac:dyDescent="0.3">
      <c r="C370" s="304"/>
      <c r="G370" s="19"/>
      <c r="O370" s="303"/>
      <c r="P370" s="100"/>
      <c r="Q370" s="303"/>
      <c r="R370" s="100"/>
      <c r="AA370" s="571"/>
    </row>
    <row r="371" spans="3:27" s="280" customFormat="1" x14ac:dyDescent="0.3">
      <c r="C371" s="304"/>
      <c r="G371" s="19"/>
      <c r="O371" s="303"/>
      <c r="P371" s="100"/>
      <c r="Q371" s="303"/>
      <c r="R371" s="100"/>
      <c r="AA371" s="571"/>
    </row>
    <row r="372" spans="3:27" s="280" customFormat="1" x14ac:dyDescent="0.3">
      <c r="C372" s="304"/>
      <c r="G372" s="19"/>
      <c r="O372" s="303"/>
      <c r="P372" s="100"/>
      <c r="Q372" s="303"/>
      <c r="R372" s="100"/>
      <c r="AA372" s="571"/>
    </row>
    <row r="373" spans="3:27" s="280" customFormat="1" x14ac:dyDescent="0.3">
      <c r="C373" s="304"/>
      <c r="G373" s="19"/>
      <c r="O373" s="303"/>
      <c r="P373" s="100"/>
      <c r="Q373" s="303"/>
      <c r="R373" s="100"/>
      <c r="AA373" s="571"/>
    </row>
    <row r="374" spans="3:27" s="280" customFormat="1" x14ac:dyDescent="0.3">
      <c r="C374" s="304"/>
      <c r="G374" s="19"/>
      <c r="O374" s="303"/>
      <c r="P374" s="100"/>
      <c r="Q374" s="303"/>
      <c r="R374" s="100"/>
      <c r="AA374" s="571"/>
    </row>
    <row r="375" spans="3:27" s="280" customFormat="1" x14ac:dyDescent="0.3">
      <c r="C375" s="304"/>
      <c r="G375" s="19"/>
      <c r="O375" s="303"/>
      <c r="P375" s="100"/>
      <c r="Q375" s="303"/>
      <c r="R375" s="100"/>
      <c r="AA375" s="571"/>
    </row>
    <row r="376" spans="3:27" s="280" customFormat="1" x14ac:dyDescent="0.3">
      <c r="C376" s="304"/>
      <c r="G376" s="19"/>
      <c r="O376" s="303"/>
      <c r="P376" s="100"/>
      <c r="Q376" s="303"/>
      <c r="R376" s="100"/>
      <c r="AA376" s="571"/>
    </row>
    <row r="377" spans="3:27" s="280" customFormat="1" x14ac:dyDescent="0.3">
      <c r="C377" s="304"/>
      <c r="G377" s="19"/>
      <c r="O377" s="303"/>
      <c r="P377" s="100"/>
      <c r="Q377" s="303"/>
      <c r="R377" s="100"/>
      <c r="AA377" s="571"/>
    </row>
    <row r="378" spans="3:27" s="280" customFormat="1" x14ac:dyDescent="0.3">
      <c r="C378" s="304"/>
      <c r="G378" s="19"/>
      <c r="O378" s="303"/>
      <c r="P378" s="100"/>
      <c r="Q378" s="303"/>
      <c r="R378" s="100"/>
      <c r="AA378" s="571"/>
    </row>
    <row r="379" spans="3:27" s="280" customFormat="1" x14ac:dyDescent="0.3">
      <c r="C379" s="304"/>
      <c r="G379" s="19"/>
      <c r="O379" s="303"/>
      <c r="P379" s="100"/>
      <c r="Q379" s="303"/>
      <c r="R379" s="100"/>
      <c r="AA379" s="571"/>
    </row>
    <row r="380" spans="3:27" s="280" customFormat="1" x14ac:dyDescent="0.3">
      <c r="C380" s="304"/>
      <c r="G380" s="19"/>
      <c r="O380" s="303"/>
      <c r="P380" s="100"/>
      <c r="Q380" s="303"/>
      <c r="R380" s="100"/>
      <c r="AA380" s="571"/>
    </row>
    <row r="381" spans="3:27" s="280" customFormat="1" x14ac:dyDescent="0.3">
      <c r="C381" s="304"/>
      <c r="G381" s="19"/>
      <c r="O381" s="303"/>
      <c r="P381" s="100"/>
      <c r="Q381" s="303"/>
      <c r="R381" s="100"/>
      <c r="AA381" s="571"/>
    </row>
    <row r="382" spans="3:27" s="280" customFormat="1" x14ac:dyDescent="0.3">
      <c r="C382" s="304"/>
      <c r="G382" s="19"/>
      <c r="O382" s="303"/>
      <c r="P382" s="100"/>
      <c r="Q382" s="303"/>
      <c r="R382" s="100"/>
      <c r="AA382" s="571"/>
    </row>
    <row r="383" spans="3:27" s="280" customFormat="1" x14ac:dyDescent="0.3">
      <c r="C383" s="304"/>
      <c r="G383" s="19"/>
      <c r="O383" s="303"/>
      <c r="P383" s="100"/>
      <c r="Q383" s="303"/>
      <c r="R383" s="100"/>
      <c r="AA383" s="571"/>
    </row>
    <row r="384" spans="3:27" s="280" customFormat="1" x14ac:dyDescent="0.3">
      <c r="C384" s="304"/>
      <c r="G384" s="19"/>
      <c r="O384" s="303"/>
      <c r="P384" s="100"/>
      <c r="Q384" s="303"/>
      <c r="R384" s="100"/>
      <c r="AA384" s="571"/>
    </row>
    <row r="385" spans="3:27" s="280" customFormat="1" x14ac:dyDescent="0.3">
      <c r="C385" s="304"/>
      <c r="G385" s="19"/>
      <c r="O385" s="303"/>
      <c r="P385" s="100"/>
      <c r="Q385" s="303"/>
      <c r="R385" s="100"/>
      <c r="AA385" s="571"/>
    </row>
    <row r="386" spans="3:27" s="280" customFormat="1" x14ac:dyDescent="0.3">
      <c r="C386" s="304"/>
      <c r="G386" s="19"/>
      <c r="O386" s="303"/>
      <c r="P386" s="100"/>
      <c r="Q386" s="303"/>
      <c r="R386" s="100"/>
      <c r="AA386" s="571"/>
    </row>
    <row r="387" spans="3:27" s="280" customFormat="1" x14ac:dyDescent="0.3">
      <c r="C387" s="304"/>
      <c r="G387" s="19"/>
      <c r="O387" s="303"/>
      <c r="P387" s="100"/>
      <c r="Q387" s="303"/>
      <c r="R387" s="100"/>
      <c r="AA387" s="571"/>
    </row>
    <row r="388" spans="3:27" s="280" customFormat="1" x14ac:dyDescent="0.3">
      <c r="C388" s="304"/>
      <c r="G388" s="19"/>
      <c r="O388" s="303"/>
      <c r="P388" s="100"/>
      <c r="Q388" s="303"/>
      <c r="R388" s="100"/>
      <c r="AA388" s="571"/>
    </row>
    <row r="389" spans="3:27" s="280" customFormat="1" x14ac:dyDescent="0.3">
      <c r="C389" s="304"/>
      <c r="G389" s="19"/>
      <c r="O389" s="303"/>
      <c r="P389" s="100"/>
      <c r="Q389" s="303"/>
      <c r="R389" s="100"/>
      <c r="AA389" s="571"/>
    </row>
    <row r="390" spans="3:27" s="280" customFormat="1" x14ac:dyDescent="0.3">
      <c r="C390" s="304"/>
      <c r="G390" s="19"/>
      <c r="O390" s="303"/>
      <c r="P390" s="100"/>
      <c r="Q390" s="303"/>
      <c r="R390" s="100"/>
      <c r="AA390" s="571"/>
    </row>
    <row r="391" spans="3:27" s="280" customFormat="1" x14ac:dyDescent="0.3">
      <c r="C391" s="304"/>
      <c r="G391" s="19"/>
      <c r="O391" s="303"/>
      <c r="P391" s="100"/>
      <c r="Q391" s="303"/>
      <c r="R391" s="100"/>
      <c r="AA391" s="571"/>
    </row>
    <row r="392" spans="3:27" s="280" customFormat="1" x14ac:dyDescent="0.3">
      <c r="C392" s="304"/>
      <c r="G392" s="19"/>
      <c r="O392" s="303"/>
      <c r="P392" s="100"/>
      <c r="Q392" s="303"/>
      <c r="R392" s="100"/>
      <c r="AA392" s="571"/>
    </row>
    <row r="393" spans="3:27" s="280" customFormat="1" x14ac:dyDescent="0.3">
      <c r="C393" s="304"/>
      <c r="G393" s="19"/>
      <c r="O393" s="303"/>
      <c r="P393" s="100"/>
      <c r="Q393" s="303"/>
      <c r="R393" s="100"/>
      <c r="AA393" s="571"/>
    </row>
    <row r="394" spans="3:27" s="280" customFormat="1" x14ac:dyDescent="0.3">
      <c r="C394" s="304"/>
      <c r="G394" s="19"/>
      <c r="O394" s="303"/>
      <c r="P394" s="100"/>
      <c r="Q394" s="303"/>
      <c r="R394" s="100"/>
      <c r="AA394" s="571"/>
    </row>
    <row r="395" spans="3:27" s="280" customFormat="1" x14ac:dyDescent="0.3">
      <c r="C395" s="304"/>
      <c r="G395" s="19"/>
      <c r="O395" s="303"/>
      <c r="P395" s="100"/>
      <c r="Q395" s="303"/>
      <c r="R395" s="100"/>
      <c r="AA395" s="571"/>
    </row>
    <row r="396" spans="3:27" s="280" customFormat="1" x14ac:dyDescent="0.3">
      <c r="C396" s="304"/>
      <c r="G396" s="19"/>
      <c r="O396" s="303"/>
      <c r="P396" s="100"/>
      <c r="Q396" s="303"/>
      <c r="R396" s="100"/>
      <c r="AA396" s="571"/>
    </row>
    <row r="397" spans="3:27" s="280" customFormat="1" x14ac:dyDescent="0.3">
      <c r="C397" s="304"/>
      <c r="G397" s="19"/>
      <c r="O397" s="303"/>
      <c r="P397" s="100"/>
      <c r="Q397" s="303"/>
      <c r="R397" s="100"/>
      <c r="AA397" s="571"/>
    </row>
    <row r="398" spans="3:27" s="280" customFormat="1" x14ac:dyDescent="0.3">
      <c r="C398" s="304"/>
      <c r="G398" s="19"/>
      <c r="O398" s="303"/>
      <c r="P398" s="100"/>
      <c r="Q398" s="303"/>
      <c r="R398" s="100"/>
      <c r="AA398" s="571"/>
    </row>
    <row r="399" spans="3:27" s="280" customFormat="1" x14ac:dyDescent="0.3">
      <c r="C399" s="304"/>
      <c r="G399" s="19"/>
      <c r="O399" s="303"/>
      <c r="P399" s="100"/>
      <c r="Q399" s="303"/>
      <c r="R399" s="100"/>
      <c r="AA399" s="571"/>
    </row>
    <row r="400" spans="3:27" s="280" customFormat="1" x14ac:dyDescent="0.3">
      <c r="C400" s="304"/>
      <c r="G400" s="19"/>
      <c r="O400" s="303"/>
      <c r="P400" s="100"/>
      <c r="Q400" s="303"/>
      <c r="R400" s="100"/>
      <c r="AA400" s="571"/>
    </row>
    <row r="401" spans="3:27" s="280" customFormat="1" x14ac:dyDescent="0.3">
      <c r="C401" s="304"/>
      <c r="G401" s="19"/>
      <c r="O401" s="303"/>
      <c r="P401" s="100"/>
      <c r="Q401" s="303"/>
      <c r="R401" s="100"/>
      <c r="AA401" s="571"/>
    </row>
    <row r="402" spans="3:27" s="280" customFormat="1" x14ac:dyDescent="0.3">
      <c r="C402" s="304"/>
      <c r="G402" s="19"/>
      <c r="O402" s="303"/>
      <c r="P402" s="100"/>
      <c r="Q402" s="303"/>
      <c r="R402" s="100"/>
      <c r="AA402" s="571"/>
    </row>
    <row r="403" spans="3:27" s="280" customFormat="1" x14ac:dyDescent="0.3">
      <c r="C403" s="304"/>
      <c r="G403" s="19"/>
      <c r="O403" s="303"/>
      <c r="P403" s="100"/>
      <c r="Q403" s="303"/>
      <c r="R403" s="100"/>
      <c r="AA403" s="571"/>
    </row>
    <row r="404" spans="3:27" s="280" customFormat="1" x14ac:dyDescent="0.3">
      <c r="C404" s="304"/>
      <c r="G404" s="19"/>
      <c r="O404" s="303"/>
      <c r="P404" s="100"/>
      <c r="Q404" s="303"/>
      <c r="R404" s="100"/>
      <c r="AA404" s="571"/>
    </row>
    <row r="405" spans="3:27" s="280" customFormat="1" x14ac:dyDescent="0.3">
      <c r="C405" s="304"/>
      <c r="G405" s="19"/>
      <c r="O405" s="303"/>
      <c r="P405" s="100"/>
      <c r="Q405" s="303"/>
      <c r="R405" s="100"/>
      <c r="AA405" s="571"/>
    </row>
    <row r="406" spans="3:27" s="280" customFormat="1" x14ac:dyDescent="0.3">
      <c r="C406" s="304"/>
      <c r="G406" s="19"/>
      <c r="O406" s="303"/>
      <c r="P406" s="100"/>
      <c r="Q406" s="303"/>
      <c r="R406" s="100"/>
      <c r="AA406" s="571"/>
    </row>
    <row r="407" spans="3:27" s="280" customFormat="1" x14ac:dyDescent="0.3">
      <c r="C407" s="304"/>
      <c r="G407" s="19"/>
      <c r="O407" s="303"/>
      <c r="P407" s="100"/>
      <c r="Q407" s="303"/>
      <c r="R407" s="100"/>
      <c r="AA407" s="571"/>
    </row>
    <row r="408" spans="3:27" s="280" customFormat="1" x14ac:dyDescent="0.3">
      <c r="C408" s="304"/>
      <c r="G408" s="19"/>
      <c r="O408" s="303"/>
      <c r="P408" s="100"/>
      <c r="Q408" s="303"/>
      <c r="R408" s="100"/>
      <c r="AA408" s="571"/>
    </row>
    <row r="409" spans="3:27" s="280" customFormat="1" x14ac:dyDescent="0.3">
      <c r="C409" s="304"/>
      <c r="G409" s="19"/>
      <c r="O409" s="303"/>
      <c r="P409" s="100"/>
      <c r="Q409" s="303"/>
      <c r="R409" s="100"/>
      <c r="AA409" s="571"/>
    </row>
    <row r="410" spans="3:27" s="280" customFormat="1" x14ac:dyDescent="0.3">
      <c r="C410" s="304"/>
      <c r="G410" s="19"/>
      <c r="O410" s="303"/>
      <c r="P410" s="100"/>
      <c r="Q410" s="303"/>
      <c r="R410" s="100"/>
      <c r="AA410" s="571"/>
    </row>
    <row r="411" spans="3:27" s="280" customFormat="1" x14ac:dyDescent="0.3">
      <c r="C411" s="304"/>
      <c r="G411" s="19"/>
      <c r="O411" s="303"/>
      <c r="P411" s="100"/>
      <c r="Q411" s="303"/>
      <c r="R411" s="100"/>
      <c r="AA411" s="571"/>
    </row>
    <row r="412" spans="3:27" s="280" customFormat="1" x14ac:dyDescent="0.3">
      <c r="C412" s="304"/>
      <c r="G412" s="19"/>
      <c r="O412" s="303"/>
      <c r="P412" s="100"/>
      <c r="Q412" s="303"/>
      <c r="R412" s="100"/>
      <c r="AA412" s="571"/>
    </row>
    <row r="413" spans="3:27" s="280" customFormat="1" x14ac:dyDescent="0.3">
      <c r="C413" s="304"/>
      <c r="G413" s="19"/>
      <c r="O413" s="303"/>
      <c r="P413" s="100"/>
      <c r="Q413" s="303"/>
      <c r="R413" s="100"/>
      <c r="AA413" s="571"/>
    </row>
    <row r="414" spans="3:27" s="280" customFormat="1" x14ac:dyDescent="0.3">
      <c r="C414" s="304"/>
      <c r="G414" s="19"/>
      <c r="O414" s="303"/>
      <c r="P414" s="100"/>
      <c r="Q414" s="303"/>
      <c r="R414" s="100"/>
      <c r="AA414" s="571"/>
    </row>
    <row r="415" spans="3:27" s="280" customFormat="1" x14ac:dyDescent="0.3">
      <c r="C415" s="304"/>
      <c r="G415" s="19"/>
      <c r="O415" s="303"/>
      <c r="P415" s="100"/>
      <c r="Q415" s="303"/>
      <c r="R415" s="100"/>
      <c r="AA415" s="571"/>
    </row>
    <row r="416" spans="3:27" s="280" customFormat="1" x14ac:dyDescent="0.3">
      <c r="C416" s="304"/>
      <c r="G416" s="19"/>
      <c r="O416" s="303"/>
      <c r="P416" s="100"/>
      <c r="Q416" s="303"/>
      <c r="R416" s="100"/>
      <c r="AA416" s="571"/>
    </row>
    <row r="417" spans="3:27" s="280" customFormat="1" x14ac:dyDescent="0.3">
      <c r="C417" s="304"/>
      <c r="G417" s="19"/>
      <c r="O417" s="303"/>
      <c r="P417" s="100"/>
      <c r="Q417" s="303"/>
      <c r="R417" s="100"/>
      <c r="AA417" s="571"/>
    </row>
    <row r="418" spans="3:27" s="280" customFormat="1" x14ac:dyDescent="0.3">
      <c r="C418" s="304"/>
      <c r="G418" s="19"/>
      <c r="O418" s="303"/>
      <c r="P418" s="100"/>
      <c r="Q418" s="303"/>
      <c r="R418" s="100"/>
      <c r="AA418" s="571"/>
    </row>
    <row r="419" spans="3:27" s="280" customFormat="1" x14ac:dyDescent="0.3">
      <c r="C419" s="304"/>
      <c r="G419" s="19"/>
      <c r="O419" s="303"/>
      <c r="P419" s="100"/>
      <c r="Q419" s="303"/>
      <c r="R419" s="100"/>
      <c r="AA419" s="571"/>
    </row>
    <row r="420" spans="3:27" s="280" customFormat="1" x14ac:dyDescent="0.3">
      <c r="C420" s="304"/>
      <c r="G420" s="19"/>
      <c r="O420" s="303"/>
      <c r="P420" s="100"/>
      <c r="Q420" s="303"/>
      <c r="R420" s="100"/>
      <c r="AA420" s="571"/>
    </row>
    <row r="421" spans="3:27" s="280" customFormat="1" x14ac:dyDescent="0.3">
      <c r="C421" s="304"/>
      <c r="G421" s="19"/>
      <c r="O421" s="303"/>
      <c r="P421" s="100"/>
      <c r="Q421" s="303"/>
      <c r="R421" s="100"/>
      <c r="AA421" s="571"/>
    </row>
    <row r="422" spans="3:27" s="280" customFormat="1" x14ac:dyDescent="0.3">
      <c r="C422" s="304"/>
      <c r="G422" s="19"/>
      <c r="O422" s="303"/>
      <c r="P422" s="100"/>
      <c r="Q422" s="303"/>
      <c r="R422" s="100"/>
      <c r="AA422" s="571"/>
    </row>
    <row r="423" spans="3:27" s="280" customFormat="1" x14ac:dyDescent="0.3">
      <c r="C423" s="304"/>
      <c r="G423" s="19"/>
      <c r="O423" s="303"/>
      <c r="P423" s="100"/>
      <c r="Q423" s="303"/>
      <c r="R423" s="100"/>
      <c r="AA423" s="571"/>
    </row>
    <row r="424" spans="3:27" s="280" customFormat="1" x14ac:dyDescent="0.3">
      <c r="C424" s="304"/>
      <c r="G424" s="19"/>
      <c r="O424" s="303"/>
      <c r="P424" s="100"/>
      <c r="Q424" s="303"/>
      <c r="R424" s="100"/>
      <c r="AA424" s="571"/>
    </row>
    <row r="425" spans="3:27" s="280" customFormat="1" x14ac:dyDescent="0.3">
      <c r="C425" s="304"/>
      <c r="G425" s="19"/>
      <c r="O425" s="303"/>
      <c r="P425" s="100"/>
      <c r="Q425" s="303"/>
      <c r="R425" s="100"/>
      <c r="AA425" s="571"/>
    </row>
    <row r="426" spans="3:27" s="280" customFormat="1" x14ac:dyDescent="0.3">
      <c r="C426" s="304"/>
      <c r="G426" s="19"/>
      <c r="O426" s="303"/>
      <c r="P426" s="100"/>
      <c r="Q426" s="303"/>
      <c r="R426" s="100"/>
      <c r="AA426" s="571"/>
    </row>
    <row r="427" spans="3:27" s="280" customFormat="1" x14ac:dyDescent="0.3">
      <c r="C427" s="304"/>
      <c r="G427" s="19"/>
      <c r="O427" s="303"/>
      <c r="P427" s="100"/>
      <c r="Q427" s="303"/>
      <c r="R427" s="100"/>
      <c r="AA427" s="571"/>
    </row>
    <row r="428" spans="3:27" s="280" customFormat="1" x14ac:dyDescent="0.3">
      <c r="C428" s="304"/>
      <c r="G428" s="19"/>
      <c r="O428" s="303"/>
      <c r="P428" s="100"/>
      <c r="Q428" s="303"/>
      <c r="R428" s="100"/>
      <c r="AA428" s="571"/>
    </row>
    <row r="429" spans="3:27" s="280" customFormat="1" x14ac:dyDescent="0.3">
      <c r="C429" s="304"/>
      <c r="G429" s="19"/>
      <c r="O429" s="303"/>
      <c r="P429" s="100"/>
      <c r="Q429" s="303"/>
      <c r="R429" s="100"/>
      <c r="AA429" s="571"/>
    </row>
    <row r="430" spans="3:27" s="280" customFormat="1" x14ac:dyDescent="0.3">
      <c r="C430" s="304"/>
      <c r="G430" s="19"/>
      <c r="O430" s="303"/>
      <c r="P430" s="100"/>
      <c r="Q430" s="303"/>
      <c r="R430" s="100"/>
      <c r="AA430" s="571"/>
    </row>
    <row r="431" spans="3:27" s="280" customFormat="1" x14ac:dyDescent="0.3">
      <c r="C431" s="304"/>
      <c r="G431" s="19"/>
      <c r="O431" s="303"/>
      <c r="P431" s="100"/>
      <c r="Q431" s="303"/>
      <c r="R431" s="100"/>
      <c r="AA431" s="571"/>
    </row>
    <row r="432" spans="3:27" s="280" customFormat="1" x14ac:dyDescent="0.3">
      <c r="C432" s="304"/>
      <c r="G432" s="19"/>
      <c r="O432" s="303"/>
      <c r="P432" s="100"/>
      <c r="Q432" s="303"/>
      <c r="R432" s="100"/>
      <c r="AA432" s="571"/>
    </row>
    <row r="433" spans="3:27" s="280" customFormat="1" x14ac:dyDescent="0.3">
      <c r="C433" s="304"/>
      <c r="G433" s="19"/>
      <c r="O433" s="303"/>
      <c r="P433" s="100"/>
      <c r="Q433" s="303"/>
      <c r="R433" s="100"/>
      <c r="AA433" s="571"/>
    </row>
    <row r="434" spans="3:27" s="280" customFormat="1" x14ac:dyDescent="0.3">
      <c r="C434" s="304"/>
      <c r="G434" s="19"/>
      <c r="O434" s="303"/>
      <c r="P434" s="100"/>
      <c r="Q434" s="303"/>
      <c r="R434" s="100"/>
      <c r="AA434" s="571"/>
    </row>
    <row r="435" spans="3:27" s="280" customFormat="1" x14ac:dyDescent="0.3">
      <c r="C435" s="304"/>
      <c r="G435" s="19"/>
      <c r="O435" s="303"/>
      <c r="P435" s="100"/>
      <c r="Q435" s="303"/>
      <c r="R435" s="100"/>
      <c r="AA435" s="571"/>
    </row>
    <row r="436" spans="3:27" s="280" customFormat="1" x14ac:dyDescent="0.3">
      <c r="C436" s="304"/>
      <c r="G436" s="19"/>
      <c r="O436" s="303"/>
      <c r="P436" s="100"/>
      <c r="Q436" s="303"/>
      <c r="R436" s="100"/>
      <c r="AA436" s="571"/>
    </row>
    <row r="437" spans="3:27" s="280" customFormat="1" x14ac:dyDescent="0.3">
      <c r="C437" s="304"/>
      <c r="G437" s="19"/>
      <c r="O437" s="303"/>
      <c r="P437" s="100"/>
      <c r="Q437" s="303"/>
      <c r="R437" s="100"/>
      <c r="AA437" s="571"/>
    </row>
    <row r="438" spans="3:27" s="280" customFormat="1" x14ac:dyDescent="0.3">
      <c r="C438" s="304"/>
      <c r="G438" s="19"/>
      <c r="O438" s="303"/>
      <c r="P438" s="100"/>
      <c r="Q438" s="303"/>
      <c r="R438" s="100"/>
      <c r="AA438" s="571"/>
    </row>
    <row r="439" spans="3:27" s="280" customFormat="1" x14ac:dyDescent="0.3">
      <c r="C439" s="304"/>
      <c r="G439" s="19"/>
      <c r="O439" s="303"/>
      <c r="P439" s="100"/>
      <c r="Q439" s="303"/>
      <c r="R439" s="100"/>
      <c r="AA439" s="571"/>
    </row>
    <row r="440" spans="3:27" s="280" customFormat="1" x14ac:dyDescent="0.3">
      <c r="C440" s="304"/>
      <c r="G440" s="19"/>
      <c r="O440" s="303"/>
      <c r="P440" s="100"/>
      <c r="Q440" s="303"/>
      <c r="R440" s="100"/>
      <c r="AA440" s="571"/>
    </row>
    <row r="441" spans="3:27" s="280" customFormat="1" x14ac:dyDescent="0.3">
      <c r="C441" s="304"/>
      <c r="G441" s="19"/>
      <c r="O441" s="303"/>
      <c r="P441" s="100"/>
      <c r="Q441" s="303"/>
      <c r="R441" s="100"/>
      <c r="AA441" s="571"/>
    </row>
    <row r="442" spans="3:27" s="280" customFormat="1" x14ac:dyDescent="0.3">
      <c r="C442" s="304"/>
      <c r="G442" s="19"/>
      <c r="O442" s="303"/>
      <c r="P442" s="100"/>
      <c r="Q442" s="303"/>
      <c r="R442" s="100"/>
      <c r="AA442" s="571"/>
    </row>
    <row r="443" spans="3:27" s="280" customFormat="1" x14ac:dyDescent="0.3">
      <c r="C443" s="304"/>
      <c r="G443" s="19"/>
      <c r="O443" s="303"/>
      <c r="P443" s="100"/>
      <c r="Q443" s="303"/>
      <c r="R443" s="100"/>
      <c r="AA443" s="571"/>
    </row>
    <row r="444" spans="3:27" s="280" customFormat="1" x14ac:dyDescent="0.3">
      <c r="C444" s="304"/>
      <c r="G444" s="19"/>
      <c r="O444" s="303"/>
      <c r="P444" s="100"/>
      <c r="Q444" s="303"/>
      <c r="R444" s="100"/>
      <c r="AA444" s="571"/>
    </row>
    <row r="445" spans="3:27" s="280" customFormat="1" x14ac:dyDescent="0.3">
      <c r="C445" s="304"/>
      <c r="G445" s="19"/>
      <c r="O445" s="303"/>
      <c r="P445" s="100"/>
      <c r="Q445" s="303"/>
      <c r="R445" s="100"/>
      <c r="AA445" s="571"/>
    </row>
    <row r="446" spans="3:27" s="280" customFormat="1" x14ac:dyDescent="0.3">
      <c r="C446" s="304"/>
      <c r="G446" s="19"/>
      <c r="O446" s="303"/>
      <c r="P446" s="100"/>
      <c r="Q446" s="303"/>
      <c r="R446" s="100"/>
      <c r="AA446" s="571"/>
    </row>
    <row r="447" spans="3:27" s="280" customFormat="1" x14ac:dyDescent="0.3">
      <c r="C447" s="304"/>
      <c r="G447" s="19"/>
      <c r="O447" s="303"/>
      <c r="P447" s="100"/>
      <c r="Q447" s="303"/>
      <c r="R447" s="100"/>
      <c r="AA447" s="571"/>
    </row>
    <row r="448" spans="3:27" s="280" customFormat="1" x14ac:dyDescent="0.3">
      <c r="C448" s="304"/>
      <c r="G448" s="19"/>
      <c r="O448" s="303"/>
      <c r="P448" s="100"/>
      <c r="Q448" s="303"/>
      <c r="R448" s="100"/>
      <c r="AA448" s="571"/>
    </row>
    <row r="449" spans="3:27" s="280" customFormat="1" x14ac:dyDescent="0.3">
      <c r="C449" s="304"/>
      <c r="G449" s="19"/>
      <c r="O449" s="303"/>
      <c r="P449" s="100"/>
      <c r="Q449" s="303"/>
      <c r="R449" s="100"/>
      <c r="AA449" s="571"/>
    </row>
    <row r="450" spans="3:27" s="280" customFormat="1" x14ac:dyDescent="0.3">
      <c r="C450" s="304"/>
      <c r="G450" s="19"/>
      <c r="O450" s="303"/>
      <c r="P450" s="100"/>
      <c r="Q450" s="303"/>
      <c r="R450" s="100"/>
      <c r="AA450" s="571"/>
    </row>
    <row r="451" spans="3:27" s="280" customFormat="1" x14ac:dyDescent="0.3">
      <c r="C451" s="304"/>
      <c r="G451" s="19"/>
      <c r="O451" s="303"/>
      <c r="P451" s="100"/>
      <c r="Q451" s="303"/>
      <c r="R451" s="100"/>
      <c r="AA451" s="571"/>
    </row>
    <row r="452" spans="3:27" s="280" customFormat="1" x14ac:dyDescent="0.3">
      <c r="C452" s="304"/>
      <c r="G452" s="19"/>
      <c r="O452" s="303"/>
      <c r="P452" s="100"/>
      <c r="Q452" s="303"/>
      <c r="R452" s="100"/>
      <c r="AA452" s="571"/>
    </row>
    <row r="453" spans="3:27" s="280" customFormat="1" x14ac:dyDescent="0.3">
      <c r="C453" s="304"/>
      <c r="G453" s="19"/>
      <c r="O453" s="303"/>
      <c r="P453" s="100"/>
      <c r="Q453" s="303"/>
      <c r="R453" s="100"/>
      <c r="AA453" s="571"/>
    </row>
    <row r="454" spans="3:27" s="280" customFormat="1" x14ac:dyDescent="0.3">
      <c r="C454" s="304"/>
      <c r="G454" s="19"/>
      <c r="O454" s="303"/>
      <c r="P454" s="100"/>
      <c r="Q454" s="303"/>
      <c r="R454" s="100"/>
      <c r="AA454" s="571"/>
    </row>
    <row r="455" spans="3:27" s="280" customFormat="1" x14ac:dyDescent="0.3">
      <c r="C455" s="304"/>
      <c r="G455" s="19"/>
      <c r="O455" s="303"/>
      <c r="P455" s="100"/>
      <c r="Q455" s="303"/>
      <c r="R455" s="100"/>
      <c r="AA455" s="571"/>
    </row>
    <row r="456" spans="3:27" s="280" customFormat="1" x14ac:dyDescent="0.3">
      <c r="C456" s="304"/>
      <c r="G456" s="19"/>
      <c r="O456" s="303"/>
      <c r="P456" s="100"/>
      <c r="Q456" s="303"/>
      <c r="R456" s="100"/>
      <c r="AA456" s="571"/>
    </row>
    <row r="457" spans="3:27" s="280" customFormat="1" x14ac:dyDescent="0.3">
      <c r="C457" s="304"/>
      <c r="G457" s="19"/>
      <c r="O457" s="303"/>
      <c r="P457" s="100"/>
      <c r="Q457" s="303"/>
      <c r="R457" s="100"/>
      <c r="AA457" s="571"/>
    </row>
    <row r="458" spans="3:27" s="280" customFormat="1" x14ac:dyDescent="0.3">
      <c r="C458" s="304"/>
      <c r="G458" s="19"/>
      <c r="O458" s="303"/>
      <c r="P458" s="100"/>
      <c r="Q458" s="303"/>
      <c r="R458" s="100"/>
      <c r="AA458" s="571"/>
    </row>
    <row r="459" spans="3:27" s="280" customFormat="1" x14ac:dyDescent="0.3">
      <c r="C459" s="304"/>
      <c r="G459" s="19"/>
      <c r="O459" s="303"/>
      <c r="P459" s="100"/>
      <c r="Q459" s="303"/>
      <c r="R459" s="100"/>
      <c r="AA459" s="571"/>
    </row>
    <row r="460" spans="3:27" s="280" customFormat="1" x14ac:dyDescent="0.3">
      <c r="C460" s="304"/>
      <c r="G460" s="19"/>
      <c r="O460" s="303"/>
      <c r="P460" s="100"/>
      <c r="Q460" s="303"/>
      <c r="R460" s="100"/>
      <c r="AA460" s="571"/>
    </row>
    <row r="461" spans="3:27" s="280" customFormat="1" x14ac:dyDescent="0.3">
      <c r="C461" s="304"/>
      <c r="G461" s="19"/>
      <c r="O461" s="303"/>
      <c r="P461" s="100"/>
      <c r="Q461" s="303"/>
      <c r="R461" s="100"/>
      <c r="AA461" s="571"/>
    </row>
    <row r="462" spans="3:27" s="280" customFormat="1" x14ac:dyDescent="0.3">
      <c r="C462" s="304"/>
      <c r="G462" s="19"/>
      <c r="O462" s="303"/>
      <c r="P462" s="100"/>
      <c r="Q462" s="303"/>
      <c r="R462" s="100"/>
      <c r="AA462" s="571"/>
    </row>
    <row r="463" spans="3:27" s="280" customFormat="1" x14ac:dyDescent="0.3">
      <c r="C463" s="304"/>
      <c r="G463" s="19"/>
      <c r="O463" s="303"/>
      <c r="P463" s="100"/>
      <c r="Q463" s="303"/>
      <c r="R463" s="100"/>
      <c r="AA463" s="571"/>
    </row>
    <row r="464" spans="3:27" s="280" customFormat="1" x14ac:dyDescent="0.3">
      <c r="C464" s="304"/>
      <c r="G464" s="19"/>
      <c r="O464" s="303"/>
      <c r="P464" s="100"/>
      <c r="Q464" s="303"/>
      <c r="R464" s="100"/>
      <c r="AA464" s="571"/>
    </row>
    <row r="465" spans="3:27" s="280" customFormat="1" x14ac:dyDescent="0.3">
      <c r="C465" s="304"/>
      <c r="G465" s="19"/>
      <c r="O465" s="303"/>
      <c r="P465" s="100"/>
      <c r="Q465" s="303"/>
      <c r="R465" s="100"/>
      <c r="AA465" s="571"/>
    </row>
    <row r="466" spans="3:27" s="280" customFormat="1" x14ac:dyDescent="0.3">
      <c r="C466" s="304"/>
      <c r="G466" s="19"/>
      <c r="O466" s="303"/>
      <c r="P466" s="100"/>
      <c r="Q466" s="303"/>
      <c r="R466" s="100"/>
      <c r="AA466" s="571"/>
    </row>
    <row r="467" spans="3:27" s="280" customFormat="1" x14ac:dyDescent="0.3">
      <c r="C467" s="304"/>
      <c r="G467" s="19"/>
      <c r="O467" s="303"/>
      <c r="P467" s="100"/>
      <c r="Q467" s="303"/>
      <c r="R467" s="100"/>
      <c r="AA467" s="571"/>
    </row>
    <row r="468" spans="3:27" s="280" customFormat="1" x14ac:dyDescent="0.3">
      <c r="C468" s="304"/>
      <c r="G468" s="19"/>
      <c r="O468" s="303"/>
      <c r="P468" s="100"/>
      <c r="Q468" s="303"/>
      <c r="R468" s="100"/>
      <c r="AA468" s="571"/>
    </row>
    <row r="469" spans="3:27" s="280" customFormat="1" x14ac:dyDescent="0.3">
      <c r="C469" s="304"/>
      <c r="G469" s="19"/>
      <c r="O469" s="303"/>
      <c r="P469" s="100"/>
      <c r="Q469" s="303"/>
      <c r="R469" s="100"/>
      <c r="AA469" s="571"/>
    </row>
    <row r="470" spans="3:27" s="280" customFormat="1" x14ac:dyDescent="0.3">
      <c r="C470" s="304"/>
      <c r="G470" s="19"/>
      <c r="O470" s="303"/>
      <c r="P470" s="100"/>
      <c r="Q470" s="303"/>
      <c r="R470" s="100"/>
      <c r="AA470" s="571"/>
    </row>
    <row r="471" spans="3:27" s="280" customFormat="1" x14ac:dyDescent="0.3">
      <c r="C471" s="304"/>
      <c r="G471" s="19"/>
      <c r="O471" s="303"/>
      <c r="P471" s="100"/>
      <c r="Q471" s="303"/>
      <c r="R471" s="100"/>
      <c r="AA471" s="571"/>
    </row>
    <row r="472" spans="3:27" s="280" customFormat="1" x14ac:dyDescent="0.3">
      <c r="C472" s="304"/>
      <c r="G472" s="19"/>
      <c r="O472" s="303"/>
      <c r="P472" s="100"/>
      <c r="Q472" s="303"/>
      <c r="R472" s="100"/>
      <c r="AA472" s="571"/>
    </row>
    <row r="473" spans="3:27" s="280" customFormat="1" x14ac:dyDescent="0.3">
      <c r="C473" s="304"/>
      <c r="G473" s="19"/>
      <c r="O473" s="303"/>
      <c r="P473" s="100"/>
      <c r="Q473" s="303"/>
      <c r="R473" s="100"/>
      <c r="AA473" s="571"/>
    </row>
    <row r="474" spans="3:27" s="280" customFormat="1" x14ac:dyDescent="0.3">
      <c r="C474" s="304"/>
      <c r="G474" s="19"/>
      <c r="O474" s="303"/>
      <c r="P474" s="100"/>
      <c r="Q474" s="303"/>
      <c r="R474" s="100"/>
      <c r="AA474" s="571"/>
    </row>
    <row r="475" spans="3:27" s="280" customFormat="1" x14ac:dyDescent="0.3">
      <c r="C475" s="304"/>
      <c r="G475" s="19"/>
      <c r="O475" s="303"/>
      <c r="P475" s="100"/>
      <c r="Q475" s="303"/>
      <c r="R475" s="100"/>
      <c r="AA475" s="571"/>
    </row>
    <row r="476" spans="3:27" s="280" customFormat="1" x14ac:dyDescent="0.3">
      <c r="C476" s="304"/>
      <c r="G476" s="19"/>
      <c r="O476" s="303"/>
      <c r="P476" s="100"/>
      <c r="Q476" s="303"/>
      <c r="R476" s="100"/>
      <c r="AA476" s="571"/>
    </row>
    <row r="477" spans="3:27" s="280" customFormat="1" x14ac:dyDescent="0.3">
      <c r="C477" s="304"/>
      <c r="G477" s="19"/>
      <c r="O477" s="303"/>
      <c r="P477" s="100"/>
      <c r="Q477" s="303"/>
      <c r="R477" s="100"/>
      <c r="AA477" s="571"/>
    </row>
    <row r="478" spans="3:27" s="280" customFormat="1" x14ac:dyDescent="0.3">
      <c r="C478" s="304"/>
      <c r="G478" s="19"/>
      <c r="O478" s="303"/>
      <c r="P478" s="100"/>
      <c r="Q478" s="303"/>
      <c r="R478" s="100"/>
      <c r="AA478" s="571"/>
    </row>
    <row r="479" spans="3:27" s="280" customFormat="1" x14ac:dyDescent="0.3">
      <c r="C479" s="304"/>
      <c r="G479" s="19"/>
      <c r="O479" s="303"/>
      <c r="P479" s="100"/>
      <c r="Q479" s="303"/>
      <c r="R479" s="100"/>
      <c r="AA479" s="571"/>
    </row>
    <row r="480" spans="3:27" s="280" customFormat="1" x14ac:dyDescent="0.3">
      <c r="C480" s="304"/>
      <c r="G480" s="19"/>
      <c r="O480" s="303"/>
      <c r="P480" s="100"/>
      <c r="Q480" s="303"/>
      <c r="R480" s="100"/>
      <c r="AA480" s="571"/>
    </row>
    <row r="481" spans="3:27" s="280" customFormat="1" x14ac:dyDescent="0.3">
      <c r="C481" s="304"/>
      <c r="G481" s="19"/>
      <c r="O481" s="303"/>
      <c r="P481" s="100"/>
      <c r="Q481" s="303"/>
      <c r="R481" s="100"/>
      <c r="AA481" s="571"/>
    </row>
    <row r="482" spans="3:27" s="280" customFormat="1" x14ac:dyDescent="0.3">
      <c r="C482" s="304"/>
      <c r="G482" s="19"/>
      <c r="O482" s="303"/>
      <c r="P482" s="100"/>
      <c r="Q482" s="303"/>
      <c r="R482" s="100"/>
      <c r="AA482" s="571"/>
    </row>
    <row r="483" spans="3:27" s="280" customFormat="1" x14ac:dyDescent="0.3">
      <c r="C483" s="304"/>
      <c r="G483" s="19"/>
      <c r="O483" s="303"/>
      <c r="P483" s="100"/>
      <c r="Q483" s="303"/>
      <c r="R483" s="100"/>
      <c r="AA483" s="571"/>
    </row>
    <row r="484" spans="3:27" s="280" customFormat="1" x14ac:dyDescent="0.3">
      <c r="C484" s="304"/>
      <c r="G484" s="19"/>
      <c r="O484" s="303"/>
      <c r="P484" s="100"/>
      <c r="Q484" s="303"/>
      <c r="R484" s="100"/>
      <c r="AA484" s="571"/>
    </row>
    <row r="485" spans="3:27" s="280" customFormat="1" x14ac:dyDescent="0.3">
      <c r="C485" s="304"/>
      <c r="G485" s="19"/>
      <c r="O485" s="303"/>
      <c r="P485" s="100"/>
      <c r="Q485" s="303"/>
      <c r="R485" s="100"/>
      <c r="AA485" s="571"/>
    </row>
    <row r="486" spans="3:27" s="280" customFormat="1" x14ac:dyDescent="0.3">
      <c r="C486" s="304"/>
      <c r="G486" s="19"/>
      <c r="O486" s="303"/>
      <c r="P486" s="100"/>
      <c r="Q486" s="303"/>
      <c r="R486" s="100"/>
      <c r="AA486" s="571"/>
    </row>
    <row r="487" spans="3:27" s="280" customFormat="1" x14ac:dyDescent="0.3">
      <c r="C487" s="304"/>
      <c r="G487" s="19"/>
      <c r="O487" s="303"/>
      <c r="P487" s="100"/>
      <c r="Q487" s="303"/>
      <c r="R487" s="100"/>
      <c r="AA487" s="571"/>
    </row>
    <row r="488" spans="3:27" s="280" customFormat="1" x14ac:dyDescent="0.3">
      <c r="C488" s="304"/>
      <c r="G488" s="19"/>
      <c r="O488" s="303"/>
      <c r="P488" s="100"/>
      <c r="Q488" s="303"/>
      <c r="R488" s="100"/>
      <c r="AA488" s="571"/>
    </row>
    <row r="489" spans="3:27" s="280" customFormat="1" x14ac:dyDescent="0.3">
      <c r="C489" s="304"/>
      <c r="G489" s="19"/>
      <c r="O489" s="303"/>
      <c r="P489" s="100"/>
      <c r="Q489" s="303"/>
      <c r="R489" s="100"/>
      <c r="AA489" s="571"/>
    </row>
    <row r="490" spans="3:27" s="280" customFormat="1" x14ac:dyDescent="0.3">
      <c r="C490" s="304"/>
      <c r="G490" s="19"/>
      <c r="O490" s="303"/>
      <c r="P490" s="100"/>
      <c r="Q490" s="303"/>
      <c r="R490" s="100"/>
      <c r="AA490" s="571"/>
    </row>
    <row r="491" spans="3:27" s="280" customFormat="1" x14ac:dyDescent="0.3">
      <c r="C491" s="304"/>
      <c r="G491" s="19"/>
      <c r="O491" s="303"/>
      <c r="P491" s="100"/>
      <c r="Q491" s="303"/>
      <c r="R491" s="100"/>
      <c r="AA491" s="571"/>
    </row>
    <row r="492" spans="3:27" s="280" customFormat="1" x14ac:dyDescent="0.3">
      <c r="C492" s="304"/>
      <c r="G492" s="19"/>
      <c r="O492" s="303"/>
      <c r="P492" s="100"/>
      <c r="Q492" s="303"/>
      <c r="R492" s="100"/>
      <c r="AA492" s="571"/>
    </row>
    <row r="493" spans="3:27" s="280" customFormat="1" x14ac:dyDescent="0.3">
      <c r="C493" s="304"/>
      <c r="G493" s="19"/>
      <c r="O493" s="303"/>
      <c r="P493" s="100"/>
      <c r="Q493" s="303"/>
      <c r="R493" s="100"/>
      <c r="AA493" s="571"/>
    </row>
    <row r="494" spans="3:27" s="280" customFormat="1" x14ac:dyDescent="0.3">
      <c r="C494" s="304"/>
      <c r="G494" s="19"/>
      <c r="O494" s="303"/>
      <c r="P494" s="100"/>
      <c r="Q494" s="303"/>
      <c r="R494" s="100"/>
      <c r="AA494" s="571"/>
    </row>
    <row r="495" spans="3:27" s="280" customFormat="1" x14ac:dyDescent="0.3">
      <c r="C495" s="304"/>
      <c r="G495" s="19"/>
      <c r="O495" s="303"/>
      <c r="P495" s="100"/>
      <c r="Q495" s="303"/>
      <c r="R495" s="100"/>
      <c r="AA495" s="571"/>
    </row>
    <row r="496" spans="3:27" s="280" customFormat="1" x14ac:dyDescent="0.3">
      <c r="C496" s="304"/>
      <c r="G496" s="19"/>
      <c r="O496" s="303"/>
      <c r="P496" s="100"/>
      <c r="Q496" s="303"/>
      <c r="R496" s="100"/>
      <c r="AA496" s="571"/>
    </row>
    <row r="497" spans="3:27" s="280" customFormat="1" x14ac:dyDescent="0.3">
      <c r="C497" s="304"/>
      <c r="G497" s="19"/>
      <c r="O497" s="303"/>
      <c r="P497" s="100"/>
      <c r="Q497" s="303"/>
      <c r="R497" s="100"/>
      <c r="AA497" s="571"/>
    </row>
    <row r="498" spans="3:27" s="280" customFormat="1" x14ac:dyDescent="0.3">
      <c r="C498" s="304"/>
      <c r="G498" s="19"/>
      <c r="O498" s="303"/>
      <c r="P498" s="100"/>
      <c r="Q498" s="303"/>
      <c r="R498" s="100"/>
      <c r="AA498" s="571"/>
    </row>
    <row r="499" spans="3:27" s="280" customFormat="1" x14ac:dyDescent="0.3">
      <c r="C499" s="304"/>
      <c r="G499" s="19"/>
      <c r="O499" s="303"/>
      <c r="P499" s="100"/>
      <c r="Q499" s="303"/>
      <c r="R499" s="100"/>
      <c r="AA499" s="571"/>
    </row>
    <row r="500" spans="3:27" s="280" customFormat="1" x14ac:dyDescent="0.3">
      <c r="C500" s="304"/>
      <c r="G500" s="19"/>
      <c r="O500" s="303"/>
      <c r="P500" s="100"/>
      <c r="Q500" s="303"/>
      <c r="R500" s="100"/>
      <c r="AA500" s="571"/>
    </row>
    <row r="501" spans="3:27" s="280" customFormat="1" x14ac:dyDescent="0.3">
      <c r="C501" s="304"/>
      <c r="G501" s="19"/>
      <c r="O501" s="303"/>
      <c r="P501" s="100"/>
      <c r="Q501" s="303"/>
      <c r="R501" s="100"/>
      <c r="AA501" s="571"/>
    </row>
    <row r="502" spans="3:27" s="280" customFormat="1" x14ac:dyDescent="0.3">
      <c r="C502" s="304"/>
      <c r="G502" s="19"/>
      <c r="O502" s="303"/>
      <c r="P502" s="100"/>
      <c r="Q502" s="303"/>
      <c r="R502" s="100"/>
      <c r="AA502" s="571"/>
    </row>
    <row r="503" spans="3:27" s="280" customFormat="1" x14ac:dyDescent="0.3">
      <c r="C503" s="304"/>
      <c r="G503" s="19"/>
      <c r="O503" s="303"/>
      <c r="P503" s="100"/>
      <c r="Q503" s="303"/>
      <c r="R503" s="100"/>
      <c r="AA503" s="571"/>
    </row>
    <row r="504" spans="3:27" s="280" customFormat="1" x14ac:dyDescent="0.3">
      <c r="C504" s="304"/>
      <c r="G504" s="19"/>
      <c r="O504" s="303"/>
      <c r="P504" s="100"/>
      <c r="Q504" s="303"/>
      <c r="R504" s="100"/>
      <c r="AA504" s="571"/>
    </row>
    <row r="505" spans="3:27" s="280" customFormat="1" x14ac:dyDescent="0.3">
      <c r="C505" s="304"/>
      <c r="G505" s="19"/>
      <c r="O505" s="303"/>
      <c r="P505" s="100"/>
      <c r="Q505" s="303"/>
      <c r="R505" s="100"/>
      <c r="AA505" s="571"/>
    </row>
    <row r="506" spans="3:27" s="280" customFormat="1" x14ac:dyDescent="0.3">
      <c r="C506" s="304"/>
      <c r="G506" s="19"/>
      <c r="O506" s="303"/>
      <c r="P506" s="100"/>
      <c r="Q506" s="303"/>
      <c r="R506" s="100"/>
      <c r="AA506" s="571"/>
    </row>
    <row r="507" spans="3:27" s="280" customFormat="1" x14ac:dyDescent="0.3">
      <c r="C507" s="304"/>
      <c r="G507" s="19"/>
      <c r="O507" s="303"/>
      <c r="P507" s="100"/>
      <c r="Q507" s="303"/>
      <c r="R507" s="100"/>
      <c r="AA507" s="571"/>
    </row>
    <row r="508" spans="3:27" s="280" customFormat="1" x14ac:dyDescent="0.3">
      <c r="C508" s="304"/>
      <c r="G508" s="19"/>
      <c r="O508" s="303"/>
      <c r="P508" s="100"/>
      <c r="Q508" s="303"/>
      <c r="R508" s="100"/>
      <c r="AA508" s="571"/>
    </row>
    <row r="509" spans="3:27" s="280" customFormat="1" x14ac:dyDescent="0.3">
      <c r="C509" s="304"/>
      <c r="G509" s="19"/>
      <c r="O509" s="303"/>
      <c r="P509" s="100"/>
      <c r="Q509" s="303"/>
      <c r="R509" s="100"/>
      <c r="AA509" s="571"/>
    </row>
    <row r="510" spans="3:27" s="280" customFormat="1" x14ac:dyDescent="0.3">
      <c r="C510" s="304"/>
      <c r="G510" s="19"/>
      <c r="O510" s="303"/>
      <c r="P510" s="100"/>
      <c r="Q510" s="303"/>
      <c r="R510" s="100"/>
      <c r="AA510" s="571"/>
    </row>
    <row r="511" spans="3:27" s="280" customFormat="1" x14ac:dyDescent="0.3">
      <c r="C511" s="304"/>
      <c r="G511" s="19"/>
      <c r="O511" s="303"/>
      <c r="P511" s="100"/>
      <c r="Q511" s="303"/>
      <c r="R511" s="100"/>
      <c r="AA511" s="571"/>
    </row>
    <row r="512" spans="3:27" s="280" customFormat="1" x14ac:dyDescent="0.3">
      <c r="C512" s="304"/>
      <c r="G512" s="19"/>
      <c r="O512" s="303"/>
      <c r="P512" s="100"/>
      <c r="Q512" s="303"/>
      <c r="R512" s="100"/>
      <c r="AA512" s="571"/>
    </row>
    <row r="513" spans="3:27" s="280" customFormat="1" x14ac:dyDescent="0.3">
      <c r="C513" s="304"/>
      <c r="G513" s="19"/>
      <c r="O513" s="303"/>
      <c r="P513" s="100"/>
      <c r="Q513" s="303"/>
      <c r="R513" s="100"/>
      <c r="AA513" s="571"/>
    </row>
    <row r="514" spans="3:27" s="280" customFormat="1" x14ac:dyDescent="0.3">
      <c r="C514" s="304"/>
      <c r="G514" s="19"/>
      <c r="O514" s="303"/>
      <c r="P514" s="100"/>
      <c r="Q514" s="303"/>
      <c r="R514" s="100"/>
      <c r="AA514" s="571"/>
    </row>
    <row r="515" spans="3:27" s="280" customFormat="1" x14ac:dyDescent="0.3">
      <c r="C515" s="304"/>
      <c r="G515" s="19"/>
      <c r="O515" s="303"/>
      <c r="P515" s="100"/>
      <c r="Q515" s="303"/>
      <c r="R515" s="100"/>
      <c r="AA515" s="571"/>
    </row>
    <row r="516" spans="3:27" s="280" customFormat="1" x14ac:dyDescent="0.3">
      <c r="C516" s="304"/>
      <c r="G516" s="19"/>
      <c r="O516" s="303"/>
      <c r="P516" s="100"/>
      <c r="Q516" s="303"/>
      <c r="R516" s="100"/>
      <c r="AA516" s="571"/>
    </row>
    <row r="517" spans="3:27" s="280" customFormat="1" x14ac:dyDescent="0.3">
      <c r="C517" s="304"/>
      <c r="G517" s="19"/>
      <c r="O517" s="303"/>
      <c r="P517" s="100"/>
      <c r="Q517" s="303"/>
      <c r="R517" s="100"/>
      <c r="AA517" s="571"/>
    </row>
    <row r="518" spans="3:27" s="280" customFormat="1" x14ac:dyDescent="0.3">
      <c r="C518" s="304"/>
      <c r="G518" s="19"/>
      <c r="O518" s="303"/>
      <c r="P518" s="100"/>
      <c r="Q518" s="303"/>
      <c r="R518" s="100"/>
      <c r="AA518" s="571"/>
    </row>
    <row r="519" spans="3:27" s="280" customFormat="1" x14ac:dyDescent="0.3">
      <c r="C519" s="304"/>
      <c r="G519" s="19"/>
      <c r="O519" s="303"/>
      <c r="P519" s="100"/>
      <c r="Q519" s="303"/>
      <c r="R519" s="100"/>
      <c r="AA519" s="571"/>
    </row>
    <row r="520" spans="3:27" s="280" customFormat="1" x14ac:dyDescent="0.3">
      <c r="C520" s="304"/>
      <c r="G520" s="19"/>
      <c r="O520" s="303"/>
      <c r="P520" s="100"/>
      <c r="Q520" s="303"/>
      <c r="R520" s="100"/>
      <c r="AA520" s="571"/>
    </row>
    <row r="521" spans="3:27" s="280" customFormat="1" x14ac:dyDescent="0.3">
      <c r="C521" s="304"/>
      <c r="G521" s="19"/>
      <c r="O521" s="303"/>
      <c r="P521" s="100"/>
      <c r="Q521" s="303"/>
      <c r="R521" s="100"/>
      <c r="AA521" s="571"/>
    </row>
    <row r="522" spans="3:27" s="280" customFormat="1" x14ac:dyDescent="0.3">
      <c r="C522" s="304"/>
      <c r="G522" s="19"/>
      <c r="O522" s="303"/>
      <c r="P522" s="100"/>
      <c r="Q522" s="303"/>
      <c r="R522" s="100"/>
      <c r="AA522" s="571"/>
    </row>
    <row r="523" spans="3:27" s="280" customFormat="1" x14ac:dyDescent="0.3">
      <c r="C523" s="304"/>
      <c r="G523" s="19"/>
      <c r="O523" s="303"/>
      <c r="P523" s="100"/>
      <c r="Q523" s="303"/>
      <c r="R523" s="100"/>
      <c r="AA523" s="571"/>
    </row>
    <row r="524" spans="3:27" s="280" customFormat="1" x14ac:dyDescent="0.3">
      <c r="C524" s="304"/>
      <c r="G524" s="19"/>
      <c r="O524" s="303"/>
      <c r="P524" s="100"/>
      <c r="Q524" s="303"/>
      <c r="R524" s="100"/>
      <c r="AA524" s="571"/>
    </row>
    <row r="525" spans="3:27" s="280" customFormat="1" x14ac:dyDescent="0.3">
      <c r="C525" s="304"/>
      <c r="G525" s="19"/>
      <c r="O525" s="303"/>
      <c r="P525" s="100"/>
      <c r="Q525" s="303"/>
      <c r="R525" s="100"/>
      <c r="AA525" s="571"/>
    </row>
    <row r="526" spans="3:27" s="280" customFormat="1" x14ac:dyDescent="0.3">
      <c r="C526" s="304"/>
      <c r="G526" s="19"/>
      <c r="O526" s="303"/>
      <c r="P526" s="100"/>
      <c r="Q526" s="303"/>
      <c r="R526" s="100"/>
      <c r="AA526" s="571"/>
    </row>
    <row r="527" spans="3:27" s="280" customFormat="1" x14ac:dyDescent="0.3">
      <c r="C527" s="304"/>
      <c r="G527" s="19"/>
      <c r="O527" s="303"/>
      <c r="P527" s="100"/>
      <c r="Q527" s="303"/>
      <c r="R527" s="100"/>
      <c r="AA527" s="571"/>
    </row>
    <row r="528" spans="3:27" s="280" customFormat="1" x14ac:dyDescent="0.3">
      <c r="C528" s="304"/>
      <c r="G528" s="19"/>
      <c r="O528" s="303"/>
      <c r="P528" s="100"/>
      <c r="Q528" s="303"/>
      <c r="R528" s="100"/>
      <c r="AA528" s="571"/>
    </row>
    <row r="529" spans="3:27" s="280" customFormat="1" x14ac:dyDescent="0.3">
      <c r="C529" s="304"/>
      <c r="G529" s="19"/>
      <c r="O529" s="303"/>
      <c r="P529" s="100"/>
      <c r="Q529" s="303"/>
      <c r="R529" s="100"/>
      <c r="AA529" s="571"/>
    </row>
    <row r="530" spans="3:27" s="280" customFormat="1" x14ac:dyDescent="0.3">
      <c r="C530" s="304"/>
      <c r="G530" s="19"/>
      <c r="O530" s="303"/>
      <c r="P530" s="100"/>
      <c r="Q530" s="303"/>
      <c r="R530" s="100"/>
      <c r="AA530" s="571"/>
    </row>
    <row r="531" spans="3:27" s="280" customFormat="1" x14ac:dyDescent="0.3">
      <c r="C531" s="304"/>
      <c r="G531" s="19"/>
      <c r="O531" s="303"/>
      <c r="P531" s="100"/>
      <c r="Q531" s="303"/>
      <c r="R531" s="100"/>
      <c r="AA531" s="571"/>
    </row>
    <row r="532" spans="3:27" s="280" customFormat="1" x14ac:dyDescent="0.3">
      <c r="C532" s="304"/>
      <c r="G532" s="19"/>
      <c r="O532" s="303"/>
      <c r="P532" s="100"/>
      <c r="Q532" s="303"/>
      <c r="R532" s="100"/>
      <c r="AA532" s="571"/>
    </row>
    <row r="533" spans="3:27" s="280" customFormat="1" x14ac:dyDescent="0.3">
      <c r="C533" s="304"/>
      <c r="G533" s="19"/>
      <c r="O533" s="303"/>
      <c r="P533" s="100"/>
      <c r="Q533" s="303"/>
      <c r="R533" s="100"/>
      <c r="AA533" s="571"/>
    </row>
    <row r="534" spans="3:27" s="280" customFormat="1" x14ac:dyDescent="0.3">
      <c r="C534" s="304"/>
      <c r="G534" s="19"/>
      <c r="O534" s="303"/>
      <c r="P534" s="100"/>
      <c r="Q534" s="303"/>
      <c r="R534" s="100"/>
      <c r="AA534" s="571"/>
    </row>
    <row r="535" spans="3:27" s="280" customFormat="1" x14ac:dyDescent="0.3">
      <c r="C535" s="304"/>
      <c r="G535" s="19"/>
      <c r="O535" s="303"/>
      <c r="P535" s="100"/>
      <c r="Q535" s="303"/>
      <c r="R535" s="100"/>
      <c r="AA535" s="571"/>
    </row>
    <row r="536" spans="3:27" s="280" customFormat="1" x14ac:dyDescent="0.3">
      <c r="C536" s="304"/>
      <c r="G536" s="19"/>
      <c r="O536" s="303"/>
      <c r="P536" s="100"/>
      <c r="Q536" s="303"/>
      <c r="R536" s="100"/>
      <c r="AA536" s="571"/>
    </row>
    <row r="537" spans="3:27" s="280" customFormat="1" x14ac:dyDescent="0.3">
      <c r="C537" s="304"/>
      <c r="G537" s="19"/>
      <c r="O537" s="303"/>
      <c r="P537" s="100"/>
      <c r="Q537" s="303"/>
      <c r="R537" s="100"/>
      <c r="AA537" s="571"/>
    </row>
    <row r="538" spans="3:27" s="280" customFormat="1" x14ac:dyDescent="0.3">
      <c r="C538" s="304"/>
      <c r="G538" s="19"/>
      <c r="O538" s="303"/>
      <c r="P538" s="100"/>
      <c r="Q538" s="303"/>
      <c r="R538" s="100"/>
      <c r="AA538" s="571"/>
    </row>
    <row r="539" spans="3:27" s="280" customFormat="1" x14ac:dyDescent="0.3">
      <c r="C539" s="304"/>
      <c r="G539" s="19"/>
      <c r="O539" s="303"/>
      <c r="P539" s="100"/>
      <c r="Q539" s="303"/>
      <c r="R539" s="100"/>
      <c r="AA539" s="571"/>
    </row>
    <row r="540" spans="3:27" s="280" customFormat="1" x14ac:dyDescent="0.3">
      <c r="C540" s="304"/>
      <c r="G540" s="19"/>
      <c r="O540" s="303"/>
      <c r="P540" s="100"/>
      <c r="Q540" s="303"/>
      <c r="R540" s="100"/>
      <c r="AA540" s="571"/>
    </row>
    <row r="541" spans="3:27" s="280" customFormat="1" x14ac:dyDescent="0.3">
      <c r="C541" s="304"/>
      <c r="G541" s="19"/>
      <c r="O541" s="303"/>
      <c r="P541" s="100"/>
      <c r="Q541" s="303"/>
      <c r="R541" s="100"/>
      <c r="AA541" s="571"/>
    </row>
    <row r="542" spans="3:27" s="280" customFormat="1" x14ac:dyDescent="0.3">
      <c r="C542" s="304"/>
      <c r="G542" s="19"/>
      <c r="O542" s="303"/>
      <c r="P542" s="100"/>
      <c r="Q542" s="303"/>
      <c r="R542" s="100"/>
      <c r="AA542" s="571"/>
    </row>
    <row r="543" spans="3:27" s="280" customFormat="1" x14ac:dyDescent="0.3">
      <c r="C543" s="304"/>
      <c r="G543" s="19"/>
      <c r="O543" s="303"/>
      <c r="P543" s="100"/>
      <c r="Q543" s="303"/>
      <c r="R543" s="100"/>
      <c r="AA543" s="571"/>
    </row>
    <row r="544" spans="3:27" s="280" customFormat="1" x14ac:dyDescent="0.3">
      <c r="C544" s="304"/>
      <c r="G544" s="19"/>
      <c r="O544" s="303"/>
      <c r="P544" s="100"/>
      <c r="Q544" s="303"/>
      <c r="R544" s="100"/>
      <c r="AA544" s="571"/>
    </row>
    <row r="545" spans="3:27" s="280" customFormat="1" x14ac:dyDescent="0.3">
      <c r="C545" s="304"/>
      <c r="G545" s="19"/>
      <c r="O545" s="303"/>
      <c r="P545" s="100"/>
      <c r="Q545" s="303"/>
      <c r="R545" s="100"/>
      <c r="AA545" s="571"/>
    </row>
    <row r="546" spans="3:27" s="280" customFormat="1" x14ac:dyDescent="0.3">
      <c r="C546" s="304"/>
      <c r="G546" s="19"/>
      <c r="O546" s="303"/>
      <c r="P546" s="100"/>
      <c r="Q546" s="303"/>
      <c r="R546" s="100"/>
      <c r="AA546" s="571"/>
    </row>
    <row r="547" spans="3:27" s="280" customFormat="1" x14ac:dyDescent="0.3">
      <c r="C547" s="304"/>
      <c r="G547" s="19"/>
      <c r="O547" s="303"/>
      <c r="P547" s="100"/>
      <c r="Q547" s="303"/>
      <c r="R547" s="100"/>
      <c r="AA547" s="571"/>
    </row>
    <row r="548" spans="3:27" s="280" customFormat="1" x14ac:dyDescent="0.3">
      <c r="C548" s="304"/>
      <c r="G548" s="19"/>
      <c r="O548" s="303"/>
      <c r="P548" s="100"/>
      <c r="Q548" s="303"/>
      <c r="R548" s="100"/>
      <c r="AA548" s="571"/>
    </row>
    <row r="549" spans="3:27" s="280" customFormat="1" x14ac:dyDescent="0.3">
      <c r="C549" s="304"/>
      <c r="G549" s="19"/>
      <c r="O549" s="303"/>
      <c r="P549" s="100"/>
      <c r="Q549" s="303"/>
      <c r="R549" s="100"/>
      <c r="AA549" s="571"/>
    </row>
    <row r="550" spans="3:27" s="280" customFormat="1" x14ac:dyDescent="0.3">
      <c r="C550" s="304"/>
      <c r="G550" s="19"/>
      <c r="O550" s="303"/>
      <c r="P550" s="100"/>
      <c r="Q550" s="303"/>
      <c r="R550" s="100"/>
      <c r="AA550" s="571"/>
    </row>
    <row r="551" spans="3:27" s="280" customFormat="1" x14ac:dyDescent="0.3">
      <c r="C551" s="304"/>
      <c r="G551" s="19"/>
      <c r="O551" s="303"/>
      <c r="P551" s="100"/>
      <c r="Q551" s="303"/>
      <c r="R551" s="100"/>
      <c r="AA551" s="571"/>
    </row>
    <row r="552" spans="3:27" s="280" customFormat="1" x14ac:dyDescent="0.3">
      <c r="C552" s="304"/>
      <c r="G552" s="19"/>
      <c r="O552" s="303"/>
      <c r="P552" s="100"/>
      <c r="Q552" s="303"/>
      <c r="R552" s="100"/>
      <c r="AA552" s="571"/>
    </row>
    <row r="553" spans="3:27" s="280" customFormat="1" x14ac:dyDescent="0.3">
      <c r="C553" s="304"/>
      <c r="G553" s="19"/>
      <c r="O553" s="303"/>
      <c r="P553" s="100"/>
      <c r="Q553" s="303"/>
      <c r="R553" s="100"/>
      <c r="AA553" s="571"/>
    </row>
    <row r="554" spans="3:27" s="280" customFormat="1" x14ac:dyDescent="0.3">
      <c r="C554" s="304"/>
      <c r="G554" s="19"/>
      <c r="O554" s="303"/>
      <c r="P554" s="100"/>
      <c r="Q554" s="303"/>
      <c r="R554" s="100"/>
      <c r="AA554" s="571"/>
    </row>
    <row r="555" spans="3:27" s="280" customFormat="1" x14ac:dyDescent="0.3">
      <c r="C555" s="304"/>
      <c r="G555" s="19"/>
      <c r="O555" s="303"/>
      <c r="P555" s="100"/>
      <c r="Q555" s="303"/>
      <c r="R555" s="100"/>
      <c r="AA555" s="571"/>
    </row>
    <row r="556" spans="3:27" s="280" customFormat="1" x14ac:dyDescent="0.3">
      <c r="C556" s="304"/>
      <c r="G556" s="19"/>
      <c r="O556" s="303"/>
      <c r="P556" s="100"/>
      <c r="Q556" s="303"/>
      <c r="R556" s="100"/>
      <c r="AA556" s="571"/>
    </row>
    <row r="557" spans="3:27" s="280" customFormat="1" x14ac:dyDescent="0.3">
      <c r="C557" s="304"/>
      <c r="G557" s="19"/>
      <c r="O557" s="303"/>
      <c r="P557" s="100"/>
      <c r="Q557" s="303"/>
      <c r="R557" s="100"/>
      <c r="AA557" s="571"/>
    </row>
    <row r="558" spans="3:27" s="280" customFormat="1" x14ac:dyDescent="0.3">
      <c r="C558" s="304"/>
      <c r="G558" s="19"/>
      <c r="O558" s="303"/>
      <c r="P558" s="100"/>
      <c r="Q558" s="303"/>
      <c r="R558" s="100"/>
      <c r="AA558" s="571"/>
    </row>
    <row r="559" spans="3:27" s="280" customFormat="1" x14ac:dyDescent="0.3">
      <c r="C559" s="304"/>
      <c r="G559" s="19"/>
      <c r="O559" s="303"/>
      <c r="P559" s="100"/>
      <c r="Q559" s="303"/>
      <c r="R559" s="100"/>
      <c r="AA559" s="571"/>
    </row>
    <row r="560" spans="3:27" s="280" customFormat="1" x14ac:dyDescent="0.3">
      <c r="C560" s="304"/>
      <c r="G560" s="19"/>
      <c r="O560" s="303"/>
      <c r="P560" s="100"/>
      <c r="Q560" s="303"/>
      <c r="R560" s="100"/>
      <c r="AA560" s="571"/>
    </row>
    <row r="561" spans="3:27" s="280" customFormat="1" x14ac:dyDescent="0.3">
      <c r="C561" s="304"/>
      <c r="G561" s="19"/>
      <c r="O561" s="303"/>
      <c r="P561" s="100"/>
      <c r="Q561" s="303"/>
      <c r="R561" s="100"/>
      <c r="AA561" s="571"/>
    </row>
    <row r="562" spans="3:27" s="280" customFormat="1" x14ac:dyDescent="0.3">
      <c r="C562" s="304"/>
      <c r="G562" s="19"/>
      <c r="O562" s="303"/>
      <c r="P562" s="100"/>
      <c r="Q562" s="303"/>
      <c r="R562" s="100"/>
      <c r="AA562" s="571"/>
    </row>
    <row r="563" spans="3:27" s="280" customFormat="1" x14ac:dyDescent="0.3">
      <c r="C563" s="304"/>
      <c r="G563" s="19"/>
      <c r="O563" s="303"/>
      <c r="P563" s="100"/>
      <c r="Q563" s="303"/>
      <c r="R563" s="100"/>
      <c r="AA563" s="571"/>
    </row>
    <row r="564" spans="3:27" s="280" customFormat="1" x14ac:dyDescent="0.3">
      <c r="C564" s="304"/>
      <c r="G564" s="19"/>
      <c r="O564" s="303"/>
      <c r="P564" s="100"/>
      <c r="Q564" s="303"/>
      <c r="R564" s="100"/>
      <c r="AA564" s="571"/>
    </row>
    <row r="565" spans="3:27" s="280" customFormat="1" x14ac:dyDescent="0.3">
      <c r="C565" s="304"/>
      <c r="G565" s="19"/>
      <c r="O565" s="303"/>
      <c r="P565" s="100"/>
      <c r="Q565" s="303"/>
      <c r="R565" s="100"/>
      <c r="AA565" s="571"/>
    </row>
    <row r="566" spans="3:27" s="280" customFormat="1" x14ac:dyDescent="0.3">
      <c r="C566" s="304"/>
      <c r="G566" s="19"/>
      <c r="O566" s="303"/>
      <c r="P566" s="100"/>
      <c r="Q566" s="303"/>
      <c r="R566" s="100"/>
      <c r="AA566" s="571"/>
    </row>
    <row r="567" spans="3:27" s="280" customFormat="1" x14ac:dyDescent="0.3">
      <c r="C567" s="304"/>
      <c r="G567" s="19"/>
      <c r="O567" s="303"/>
      <c r="P567" s="100"/>
      <c r="Q567" s="303"/>
      <c r="R567" s="100"/>
      <c r="AA567" s="571"/>
    </row>
    <row r="568" spans="3:27" s="280" customFormat="1" x14ac:dyDescent="0.3">
      <c r="C568" s="304"/>
      <c r="G568" s="19"/>
      <c r="O568" s="303"/>
      <c r="P568" s="100"/>
      <c r="Q568" s="303"/>
      <c r="R568" s="100"/>
      <c r="AA568" s="571"/>
    </row>
    <row r="569" spans="3:27" s="280" customFormat="1" x14ac:dyDescent="0.3">
      <c r="C569" s="304"/>
      <c r="G569" s="19"/>
      <c r="O569" s="303"/>
      <c r="P569" s="100"/>
      <c r="Q569" s="303"/>
      <c r="R569" s="100"/>
      <c r="AA569" s="571"/>
    </row>
    <row r="570" spans="3:27" s="280" customFormat="1" x14ac:dyDescent="0.3">
      <c r="C570" s="304"/>
      <c r="G570" s="19"/>
      <c r="O570" s="303"/>
      <c r="P570" s="100"/>
      <c r="Q570" s="303"/>
      <c r="R570" s="100"/>
      <c r="AA570" s="571"/>
    </row>
    <row r="571" spans="3:27" s="280" customFormat="1" x14ac:dyDescent="0.3">
      <c r="C571" s="304"/>
      <c r="G571" s="19"/>
      <c r="O571" s="303"/>
      <c r="P571" s="100"/>
      <c r="Q571" s="303"/>
      <c r="R571" s="100"/>
      <c r="AA571" s="571"/>
    </row>
    <row r="572" spans="3:27" s="280" customFormat="1" x14ac:dyDescent="0.3">
      <c r="C572" s="304"/>
      <c r="G572" s="19"/>
      <c r="O572" s="303"/>
      <c r="P572" s="100"/>
      <c r="Q572" s="303"/>
      <c r="R572" s="100"/>
      <c r="AA572" s="571"/>
    </row>
    <row r="573" spans="3:27" s="280" customFormat="1" x14ac:dyDescent="0.3">
      <c r="C573" s="304"/>
      <c r="G573" s="19"/>
      <c r="O573" s="303"/>
      <c r="P573" s="100"/>
      <c r="Q573" s="303"/>
      <c r="R573" s="100"/>
      <c r="AA573" s="571"/>
    </row>
    <row r="574" spans="3:27" s="280" customFormat="1" x14ac:dyDescent="0.3">
      <c r="C574" s="304"/>
      <c r="G574" s="19"/>
      <c r="O574" s="303"/>
      <c r="P574" s="100"/>
      <c r="Q574" s="303"/>
      <c r="R574" s="100"/>
      <c r="AA574" s="571"/>
    </row>
    <row r="575" spans="3:27" s="280" customFormat="1" x14ac:dyDescent="0.3">
      <c r="C575" s="304"/>
      <c r="G575" s="19"/>
      <c r="O575" s="303"/>
      <c r="P575" s="100"/>
      <c r="Q575" s="303"/>
      <c r="R575" s="100"/>
      <c r="AA575" s="571"/>
    </row>
    <row r="576" spans="3:27" s="280" customFormat="1" x14ac:dyDescent="0.3">
      <c r="C576" s="304"/>
      <c r="G576" s="19"/>
      <c r="O576" s="303"/>
      <c r="P576" s="100"/>
      <c r="Q576" s="303"/>
      <c r="R576" s="100"/>
      <c r="AA576" s="571"/>
    </row>
    <row r="577" spans="3:27" s="280" customFormat="1" x14ac:dyDescent="0.3">
      <c r="C577" s="304"/>
      <c r="G577" s="19"/>
      <c r="O577" s="303"/>
      <c r="P577" s="100"/>
      <c r="Q577" s="303"/>
      <c r="R577" s="100"/>
      <c r="AA577" s="571"/>
    </row>
    <row r="578" spans="3:27" s="280" customFormat="1" x14ac:dyDescent="0.3">
      <c r="C578" s="304"/>
      <c r="G578" s="19"/>
      <c r="O578" s="303"/>
      <c r="P578" s="100"/>
      <c r="Q578" s="303"/>
      <c r="R578" s="100"/>
      <c r="AA578" s="571"/>
    </row>
    <row r="579" spans="3:27" s="280" customFormat="1" x14ac:dyDescent="0.3">
      <c r="C579" s="304"/>
      <c r="G579" s="19"/>
      <c r="O579" s="303"/>
      <c r="P579" s="100"/>
      <c r="Q579" s="303"/>
      <c r="R579" s="100"/>
      <c r="AA579" s="571"/>
    </row>
    <row r="580" spans="3:27" s="280" customFormat="1" x14ac:dyDescent="0.3">
      <c r="C580" s="304"/>
      <c r="G580" s="19"/>
      <c r="O580" s="303"/>
      <c r="P580" s="100"/>
      <c r="Q580" s="303"/>
      <c r="R580" s="100"/>
      <c r="AA580" s="571"/>
    </row>
    <row r="581" spans="3:27" s="280" customFormat="1" x14ac:dyDescent="0.3">
      <c r="C581" s="304"/>
      <c r="G581" s="19"/>
      <c r="O581" s="303"/>
      <c r="P581" s="100"/>
      <c r="Q581" s="303"/>
      <c r="R581" s="100"/>
      <c r="AA581" s="571"/>
    </row>
    <row r="582" spans="3:27" s="280" customFormat="1" x14ac:dyDescent="0.3">
      <c r="C582" s="304"/>
      <c r="G582" s="19"/>
      <c r="O582" s="303"/>
      <c r="P582" s="100"/>
      <c r="Q582" s="303"/>
      <c r="R582" s="100"/>
      <c r="AA582" s="571"/>
    </row>
    <row r="583" spans="3:27" s="280" customFormat="1" x14ac:dyDescent="0.3">
      <c r="C583" s="304"/>
      <c r="G583" s="19"/>
      <c r="O583" s="303"/>
      <c r="P583" s="100"/>
      <c r="Q583" s="303"/>
      <c r="R583" s="100"/>
      <c r="AA583" s="571"/>
    </row>
    <row r="584" spans="3:27" s="280" customFormat="1" x14ac:dyDescent="0.3">
      <c r="C584" s="304"/>
      <c r="G584" s="19"/>
      <c r="O584" s="303"/>
      <c r="P584" s="100"/>
      <c r="Q584" s="303"/>
      <c r="R584" s="100"/>
      <c r="AA584" s="571"/>
    </row>
    <row r="585" spans="3:27" s="280" customFormat="1" x14ac:dyDescent="0.3">
      <c r="C585" s="304"/>
      <c r="G585" s="19"/>
      <c r="O585" s="303"/>
      <c r="P585" s="100"/>
      <c r="Q585" s="303"/>
      <c r="R585" s="100"/>
      <c r="AA585" s="571"/>
    </row>
    <row r="586" spans="3:27" s="280" customFormat="1" x14ac:dyDescent="0.3">
      <c r="C586" s="304"/>
      <c r="G586" s="19"/>
      <c r="O586" s="303"/>
      <c r="P586" s="100"/>
      <c r="Q586" s="303"/>
      <c r="R586" s="100"/>
      <c r="AA586" s="571"/>
    </row>
    <row r="587" spans="3:27" s="280" customFormat="1" x14ac:dyDescent="0.3">
      <c r="C587" s="304"/>
      <c r="G587" s="19"/>
      <c r="O587" s="303"/>
      <c r="P587" s="100"/>
      <c r="Q587" s="303"/>
      <c r="R587" s="100"/>
      <c r="AA587" s="571"/>
    </row>
    <row r="588" spans="3:27" s="280" customFormat="1" x14ac:dyDescent="0.3">
      <c r="C588" s="304"/>
      <c r="G588" s="19"/>
      <c r="O588" s="303"/>
      <c r="P588" s="100"/>
      <c r="Q588" s="303"/>
      <c r="R588" s="100"/>
      <c r="AA588" s="571"/>
    </row>
    <row r="589" spans="3:27" s="280" customFormat="1" x14ac:dyDescent="0.3">
      <c r="C589" s="304"/>
      <c r="G589" s="19"/>
      <c r="O589" s="303"/>
      <c r="P589" s="100"/>
      <c r="Q589" s="303"/>
      <c r="R589" s="100"/>
      <c r="AA589" s="571"/>
    </row>
    <row r="590" spans="3:27" s="280" customFormat="1" x14ac:dyDescent="0.3">
      <c r="C590" s="304"/>
      <c r="G590" s="19"/>
      <c r="O590" s="303"/>
      <c r="P590" s="100"/>
      <c r="Q590" s="303"/>
      <c r="R590" s="100"/>
      <c r="AA590" s="571"/>
    </row>
    <row r="591" spans="3:27" s="280" customFormat="1" x14ac:dyDescent="0.3">
      <c r="C591" s="304"/>
      <c r="G591" s="19"/>
      <c r="O591" s="303"/>
      <c r="P591" s="100"/>
      <c r="Q591" s="303"/>
      <c r="R591" s="100"/>
      <c r="AA591" s="571"/>
    </row>
    <row r="592" spans="3:27" s="280" customFormat="1" x14ac:dyDescent="0.3">
      <c r="C592" s="304"/>
      <c r="G592" s="19"/>
      <c r="O592" s="303"/>
      <c r="P592" s="100"/>
      <c r="Q592" s="303"/>
      <c r="R592" s="100"/>
      <c r="AA592" s="571"/>
    </row>
    <row r="593" spans="3:27" s="280" customFormat="1" x14ac:dyDescent="0.3">
      <c r="C593" s="304"/>
      <c r="G593" s="19"/>
      <c r="O593" s="303"/>
      <c r="P593" s="100"/>
      <c r="Q593" s="303"/>
      <c r="R593" s="100"/>
      <c r="AA593" s="571"/>
    </row>
    <row r="594" spans="3:27" s="280" customFormat="1" x14ac:dyDescent="0.3">
      <c r="C594" s="304"/>
      <c r="G594" s="19"/>
      <c r="O594" s="303"/>
      <c r="P594" s="100"/>
      <c r="Q594" s="303"/>
      <c r="R594" s="100"/>
      <c r="AA594" s="571"/>
    </row>
    <row r="595" spans="3:27" s="280" customFormat="1" x14ac:dyDescent="0.3">
      <c r="C595" s="304"/>
      <c r="G595" s="19"/>
      <c r="O595" s="303"/>
      <c r="P595" s="100"/>
      <c r="Q595" s="303"/>
      <c r="R595" s="100"/>
      <c r="AA595" s="571"/>
    </row>
    <row r="596" spans="3:27" s="280" customFormat="1" x14ac:dyDescent="0.3">
      <c r="C596" s="304"/>
      <c r="G596" s="19"/>
      <c r="O596" s="303"/>
      <c r="P596" s="100"/>
      <c r="Q596" s="303"/>
      <c r="R596" s="100"/>
      <c r="AA596" s="571"/>
    </row>
    <row r="597" spans="3:27" s="280" customFormat="1" x14ac:dyDescent="0.3">
      <c r="C597" s="304"/>
      <c r="G597" s="19"/>
      <c r="O597" s="303"/>
      <c r="P597" s="100"/>
      <c r="Q597" s="303"/>
      <c r="R597" s="100"/>
      <c r="AA597" s="571"/>
    </row>
    <row r="598" spans="3:27" s="280" customFormat="1" x14ac:dyDescent="0.3">
      <c r="C598" s="304"/>
      <c r="G598" s="19"/>
      <c r="O598" s="303"/>
      <c r="P598" s="100"/>
      <c r="Q598" s="303"/>
      <c r="R598" s="100"/>
      <c r="AA598" s="571"/>
    </row>
    <row r="599" spans="3:27" s="280" customFormat="1" x14ac:dyDescent="0.3">
      <c r="C599" s="304"/>
      <c r="G599" s="19"/>
      <c r="O599" s="303"/>
      <c r="P599" s="100"/>
      <c r="Q599" s="303"/>
      <c r="R599" s="100"/>
      <c r="AA599" s="571"/>
    </row>
    <row r="600" spans="3:27" s="280" customFormat="1" x14ac:dyDescent="0.3">
      <c r="C600" s="304"/>
      <c r="G600" s="19"/>
      <c r="O600" s="303"/>
      <c r="P600" s="100"/>
      <c r="Q600" s="303"/>
      <c r="R600" s="100"/>
      <c r="AA600" s="571"/>
    </row>
    <row r="601" spans="3:27" s="280" customFormat="1" x14ac:dyDescent="0.3">
      <c r="C601" s="304"/>
      <c r="G601" s="19"/>
      <c r="O601" s="303"/>
      <c r="P601" s="100"/>
      <c r="Q601" s="303"/>
      <c r="R601" s="100"/>
      <c r="AA601" s="571"/>
    </row>
    <row r="602" spans="3:27" s="280" customFormat="1" x14ac:dyDescent="0.3">
      <c r="C602" s="304"/>
      <c r="G602" s="19"/>
      <c r="O602" s="303"/>
      <c r="P602" s="100"/>
      <c r="Q602" s="303"/>
      <c r="R602" s="100"/>
      <c r="AA602" s="571"/>
    </row>
    <row r="603" spans="3:27" s="280" customFormat="1" x14ac:dyDescent="0.3">
      <c r="C603" s="304"/>
      <c r="G603" s="19"/>
      <c r="O603" s="303"/>
      <c r="P603" s="100"/>
      <c r="Q603" s="303"/>
      <c r="R603" s="100"/>
      <c r="AA603" s="571"/>
    </row>
    <row r="604" spans="3:27" s="280" customFormat="1" x14ac:dyDescent="0.3">
      <c r="C604" s="304"/>
      <c r="G604" s="19"/>
      <c r="O604" s="303"/>
      <c r="P604" s="100"/>
      <c r="Q604" s="303"/>
      <c r="R604" s="100"/>
      <c r="AA604" s="571"/>
    </row>
    <row r="605" spans="3:27" s="280" customFormat="1" x14ac:dyDescent="0.3">
      <c r="C605" s="304"/>
      <c r="G605" s="19"/>
      <c r="O605" s="303"/>
      <c r="P605" s="100"/>
      <c r="Q605" s="303"/>
      <c r="R605" s="100"/>
      <c r="AA605" s="571"/>
    </row>
    <row r="606" spans="3:27" s="280" customFormat="1" x14ac:dyDescent="0.3">
      <c r="C606" s="304"/>
      <c r="G606" s="19"/>
      <c r="O606" s="303"/>
      <c r="P606" s="100"/>
      <c r="Q606" s="303"/>
      <c r="R606" s="100"/>
      <c r="AA606" s="571"/>
    </row>
    <row r="607" spans="3:27" s="280" customFormat="1" x14ac:dyDescent="0.3">
      <c r="C607" s="304"/>
      <c r="G607" s="19"/>
      <c r="O607" s="303"/>
      <c r="P607" s="100"/>
      <c r="Q607" s="303"/>
      <c r="R607" s="100"/>
      <c r="AA607" s="571"/>
    </row>
    <row r="608" spans="3:27" s="280" customFormat="1" x14ac:dyDescent="0.3">
      <c r="C608" s="304"/>
      <c r="G608" s="19"/>
      <c r="O608" s="303"/>
      <c r="P608" s="100"/>
      <c r="Q608" s="303"/>
      <c r="R608" s="100"/>
      <c r="AA608" s="571"/>
    </row>
    <row r="609" spans="3:27" s="280" customFormat="1" x14ac:dyDescent="0.3">
      <c r="C609" s="304"/>
      <c r="G609" s="19"/>
      <c r="O609" s="303"/>
      <c r="P609" s="100"/>
      <c r="Q609" s="303"/>
      <c r="R609" s="100"/>
      <c r="AA609" s="571"/>
    </row>
    <row r="610" spans="3:27" s="280" customFormat="1" x14ac:dyDescent="0.3">
      <c r="C610" s="304"/>
      <c r="G610" s="19"/>
      <c r="O610" s="303"/>
      <c r="P610" s="100"/>
      <c r="Q610" s="303"/>
      <c r="R610" s="100"/>
      <c r="AA610" s="571"/>
    </row>
    <row r="611" spans="3:27" s="280" customFormat="1" x14ac:dyDescent="0.3">
      <c r="C611" s="304"/>
      <c r="G611" s="19"/>
      <c r="O611" s="303"/>
      <c r="P611" s="100"/>
      <c r="Q611" s="303"/>
      <c r="R611" s="100"/>
      <c r="AA611" s="571"/>
    </row>
    <row r="612" spans="3:27" s="280" customFormat="1" x14ac:dyDescent="0.3">
      <c r="C612" s="304"/>
      <c r="G612" s="19"/>
      <c r="O612" s="303"/>
      <c r="P612" s="100"/>
      <c r="Q612" s="303"/>
      <c r="R612" s="100"/>
      <c r="AA612" s="571"/>
    </row>
    <row r="613" spans="3:27" s="280" customFormat="1" x14ac:dyDescent="0.3">
      <c r="C613" s="304"/>
      <c r="G613" s="19"/>
      <c r="O613" s="303"/>
      <c r="P613" s="100"/>
      <c r="Q613" s="303"/>
      <c r="R613" s="100"/>
      <c r="AA613" s="571"/>
    </row>
    <row r="614" spans="3:27" s="280" customFormat="1" x14ac:dyDescent="0.3">
      <c r="C614" s="304"/>
      <c r="G614" s="19"/>
      <c r="O614" s="303"/>
      <c r="P614" s="100"/>
      <c r="Q614" s="303"/>
      <c r="R614" s="100"/>
      <c r="AA614" s="571"/>
    </row>
    <row r="615" spans="3:27" s="280" customFormat="1" x14ac:dyDescent="0.3">
      <c r="C615" s="304"/>
      <c r="G615" s="19"/>
      <c r="O615" s="303"/>
      <c r="P615" s="100"/>
      <c r="Q615" s="303"/>
      <c r="R615" s="100"/>
      <c r="AA615" s="571"/>
    </row>
    <row r="616" spans="3:27" s="280" customFormat="1" x14ac:dyDescent="0.3">
      <c r="C616" s="304"/>
      <c r="G616" s="19"/>
      <c r="O616" s="303"/>
      <c r="P616" s="100"/>
      <c r="Q616" s="303"/>
      <c r="R616" s="100"/>
      <c r="AA616" s="571"/>
    </row>
    <row r="617" spans="3:27" s="280" customFormat="1" x14ac:dyDescent="0.3">
      <c r="C617" s="304"/>
      <c r="G617" s="19"/>
      <c r="O617" s="303"/>
      <c r="P617" s="100"/>
      <c r="Q617" s="303"/>
      <c r="R617" s="100"/>
      <c r="AA617" s="571"/>
    </row>
    <row r="618" spans="3:27" s="280" customFormat="1" x14ac:dyDescent="0.3">
      <c r="C618" s="304"/>
      <c r="G618" s="19"/>
      <c r="O618" s="303"/>
      <c r="P618" s="100"/>
      <c r="Q618" s="303"/>
      <c r="R618" s="100"/>
      <c r="AA618" s="571"/>
    </row>
    <row r="619" spans="3:27" s="280" customFormat="1" x14ac:dyDescent="0.3">
      <c r="C619" s="304"/>
      <c r="G619" s="19"/>
      <c r="O619" s="303"/>
      <c r="P619" s="100"/>
      <c r="Q619" s="303"/>
      <c r="R619" s="100"/>
      <c r="AA619" s="571"/>
    </row>
    <row r="620" spans="3:27" s="280" customFormat="1" x14ac:dyDescent="0.3">
      <c r="C620" s="304"/>
      <c r="G620" s="19"/>
      <c r="O620" s="303"/>
      <c r="P620" s="100"/>
      <c r="Q620" s="303"/>
      <c r="R620" s="100"/>
      <c r="AA620" s="571"/>
    </row>
    <row r="621" spans="3:27" s="280" customFormat="1" x14ac:dyDescent="0.3">
      <c r="C621" s="304"/>
      <c r="G621" s="19"/>
      <c r="O621" s="303"/>
      <c r="P621" s="100"/>
      <c r="Q621" s="303"/>
      <c r="R621" s="100"/>
      <c r="AA621" s="571"/>
    </row>
    <row r="622" spans="3:27" s="280" customFormat="1" x14ac:dyDescent="0.3">
      <c r="C622" s="304"/>
      <c r="G622" s="19"/>
      <c r="O622" s="303"/>
      <c r="P622" s="100"/>
      <c r="Q622" s="303"/>
      <c r="R622" s="100"/>
      <c r="AA622" s="571"/>
    </row>
    <row r="623" spans="3:27" s="280" customFormat="1" x14ac:dyDescent="0.3">
      <c r="C623" s="304"/>
      <c r="G623" s="19"/>
      <c r="O623" s="303"/>
      <c r="P623" s="100"/>
      <c r="Q623" s="303"/>
      <c r="R623" s="100"/>
      <c r="AA623" s="571"/>
    </row>
    <row r="624" spans="3:27" s="280" customFormat="1" x14ac:dyDescent="0.3">
      <c r="C624" s="304"/>
      <c r="G624" s="19"/>
      <c r="O624" s="303"/>
      <c r="P624" s="100"/>
      <c r="Q624" s="303"/>
      <c r="R624" s="100"/>
      <c r="AA624" s="571"/>
    </row>
    <row r="625" spans="3:27" s="280" customFormat="1" x14ac:dyDescent="0.3">
      <c r="C625" s="304"/>
      <c r="G625" s="19"/>
      <c r="O625" s="303"/>
      <c r="P625" s="100"/>
      <c r="Q625" s="303"/>
      <c r="R625" s="100"/>
      <c r="AA625" s="571"/>
    </row>
    <row r="626" spans="3:27" s="280" customFormat="1" x14ac:dyDescent="0.3">
      <c r="C626" s="304"/>
      <c r="G626" s="19"/>
      <c r="O626" s="303"/>
      <c r="P626" s="100"/>
      <c r="Q626" s="303"/>
      <c r="R626" s="100"/>
      <c r="AA626" s="571"/>
    </row>
    <row r="627" spans="3:27" s="280" customFormat="1" x14ac:dyDescent="0.3">
      <c r="C627" s="304"/>
      <c r="G627" s="19"/>
      <c r="O627" s="303"/>
      <c r="P627" s="100"/>
      <c r="Q627" s="303"/>
      <c r="R627" s="100"/>
      <c r="AA627" s="571"/>
    </row>
    <row r="628" spans="3:27" s="280" customFormat="1" x14ac:dyDescent="0.3">
      <c r="C628" s="304"/>
      <c r="G628" s="19"/>
      <c r="O628" s="303"/>
      <c r="P628" s="100"/>
      <c r="Q628" s="303"/>
      <c r="R628" s="100"/>
      <c r="AA628" s="571"/>
    </row>
    <row r="629" spans="3:27" s="280" customFormat="1" x14ac:dyDescent="0.3">
      <c r="C629" s="304"/>
      <c r="G629" s="19"/>
      <c r="O629" s="303"/>
      <c r="P629" s="100"/>
      <c r="Q629" s="303"/>
      <c r="R629" s="100"/>
      <c r="AA629" s="571"/>
    </row>
    <row r="630" spans="3:27" s="280" customFormat="1" x14ac:dyDescent="0.3">
      <c r="C630" s="304"/>
      <c r="G630" s="19"/>
      <c r="O630" s="303"/>
      <c r="P630" s="100"/>
      <c r="Q630" s="303"/>
      <c r="R630" s="100"/>
      <c r="AA630" s="571"/>
    </row>
    <row r="631" spans="3:27" s="280" customFormat="1" x14ac:dyDescent="0.3">
      <c r="C631" s="304"/>
      <c r="G631" s="19"/>
      <c r="O631" s="303"/>
      <c r="P631" s="100"/>
      <c r="Q631" s="303"/>
      <c r="R631" s="100"/>
      <c r="AA631" s="571"/>
    </row>
    <row r="632" spans="3:27" s="280" customFormat="1" x14ac:dyDescent="0.3">
      <c r="C632" s="304"/>
      <c r="G632" s="19"/>
      <c r="O632" s="303"/>
      <c r="P632" s="100"/>
      <c r="Q632" s="303"/>
      <c r="R632" s="100"/>
      <c r="AA632" s="571"/>
    </row>
    <row r="633" spans="3:27" s="280" customFormat="1" x14ac:dyDescent="0.3">
      <c r="C633" s="304"/>
      <c r="G633" s="19"/>
      <c r="O633" s="303"/>
      <c r="P633" s="100"/>
      <c r="Q633" s="303"/>
      <c r="R633" s="100"/>
      <c r="AA633" s="571"/>
    </row>
    <row r="634" spans="3:27" s="280" customFormat="1" x14ac:dyDescent="0.3">
      <c r="C634" s="304"/>
      <c r="G634" s="19"/>
      <c r="O634" s="303"/>
      <c r="P634" s="100"/>
      <c r="Q634" s="303"/>
      <c r="R634" s="100"/>
      <c r="AA634" s="571"/>
    </row>
    <row r="635" spans="3:27" s="280" customFormat="1" x14ac:dyDescent="0.3">
      <c r="C635" s="304"/>
      <c r="G635" s="19"/>
      <c r="O635" s="303"/>
      <c r="P635" s="100"/>
      <c r="Q635" s="303"/>
      <c r="R635" s="100"/>
      <c r="AA635" s="571"/>
    </row>
    <row r="636" spans="3:27" s="280" customFormat="1" x14ac:dyDescent="0.3">
      <c r="C636" s="304"/>
      <c r="G636" s="19"/>
      <c r="O636" s="303"/>
      <c r="P636" s="100"/>
      <c r="Q636" s="303"/>
      <c r="R636" s="100"/>
      <c r="AA636" s="571"/>
    </row>
    <row r="637" spans="3:27" s="280" customFormat="1" x14ac:dyDescent="0.3">
      <c r="C637" s="304"/>
      <c r="G637" s="19"/>
      <c r="O637" s="303"/>
      <c r="P637" s="100"/>
      <c r="Q637" s="303"/>
      <c r="R637" s="100"/>
      <c r="AA637" s="571"/>
    </row>
    <row r="638" spans="3:27" s="280" customFormat="1" x14ac:dyDescent="0.3">
      <c r="C638" s="304"/>
      <c r="G638" s="19"/>
      <c r="O638" s="303"/>
      <c r="P638" s="100"/>
      <c r="Q638" s="303"/>
      <c r="R638" s="100"/>
      <c r="AA638" s="571"/>
    </row>
    <row r="639" spans="3:27" s="280" customFormat="1" x14ac:dyDescent="0.3">
      <c r="C639" s="304"/>
      <c r="G639" s="19"/>
      <c r="O639" s="303"/>
      <c r="P639" s="100"/>
      <c r="Q639" s="303"/>
      <c r="R639" s="100"/>
      <c r="AA639" s="571"/>
    </row>
    <row r="640" spans="3:27" s="280" customFormat="1" x14ac:dyDescent="0.3">
      <c r="C640" s="304"/>
      <c r="G640" s="19"/>
      <c r="O640" s="303"/>
      <c r="P640" s="100"/>
      <c r="Q640" s="303"/>
      <c r="R640" s="100"/>
      <c r="AA640" s="571"/>
    </row>
    <row r="641" spans="3:27" s="280" customFormat="1" x14ac:dyDescent="0.3">
      <c r="C641" s="304"/>
      <c r="G641" s="19"/>
      <c r="O641" s="303"/>
      <c r="P641" s="100"/>
      <c r="Q641" s="303"/>
      <c r="R641" s="100"/>
      <c r="AA641" s="571"/>
    </row>
    <row r="642" spans="3:27" s="280" customFormat="1" x14ac:dyDescent="0.3">
      <c r="C642" s="304"/>
      <c r="G642" s="19"/>
      <c r="O642" s="303"/>
      <c r="P642" s="100"/>
      <c r="Q642" s="303"/>
      <c r="R642" s="100"/>
      <c r="AA642" s="571"/>
    </row>
    <row r="643" spans="3:27" s="280" customFormat="1" x14ac:dyDescent="0.3">
      <c r="C643" s="304"/>
      <c r="G643" s="19"/>
      <c r="O643" s="303"/>
      <c r="P643" s="100"/>
      <c r="Q643" s="303"/>
      <c r="R643" s="100"/>
      <c r="AA643" s="571"/>
    </row>
    <row r="644" spans="3:27" s="280" customFormat="1" x14ac:dyDescent="0.3">
      <c r="C644" s="304"/>
      <c r="G644" s="19"/>
      <c r="O644" s="303"/>
      <c r="P644" s="100"/>
      <c r="Q644" s="303"/>
      <c r="R644" s="100"/>
      <c r="AA644" s="571"/>
    </row>
    <row r="645" spans="3:27" s="280" customFormat="1" x14ac:dyDescent="0.3">
      <c r="C645" s="304"/>
      <c r="G645" s="19"/>
      <c r="O645" s="303"/>
      <c r="P645" s="100"/>
      <c r="Q645" s="303"/>
      <c r="R645" s="100"/>
      <c r="AA645" s="571"/>
    </row>
    <row r="646" spans="3:27" s="280" customFormat="1" x14ac:dyDescent="0.3">
      <c r="C646" s="304"/>
      <c r="G646" s="19"/>
      <c r="O646" s="303"/>
      <c r="P646" s="100"/>
      <c r="Q646" s="303"/>
      <c r="R646" s="100"/>
      <c r="AA646" s="571"/>
    </row>
    <row r="647" spans="3:27" s="280" customFormat="1" x14ac:dyDescent="0.3">
      <c r="C647" s="304"/>
      <c r="G647" s="19"/>
      <c r="O647" s="303"/>
      <c r="P647" s="100"/>
      <c r="Q647" s="303"/>
      <c r="R647" s="100"/>
      <c r="AA647" s="571"/>
    </row>
    <row r="648" spans="3:27" s="280" customFormat="1" x14ac:dyDescent="0.3">
      <c r="C648" s="304"/>
      <c r="G648" s="19"/>
      <c r="O648" s="303"/>
      <c r="P648" s="100"/>
      <c r="Q648" s="303"/>
      <c r="R648" s="100"/>
      <c r="AA648" s="571"/>
    </row>
    <row r="649" spans="3:27" s="280" customFormat="1" x14ac:dyDescent="0.3">
      <c r="C649" s="304"/>
      <c r="G649" s="19"/>
      <c r="O649" s="303"/>
      <c r="P649" s="100"/>
      <c r="Q649" s="303"/>
      <c r="R649" s="100"/>
      <c r="AA649" s="571"/>
    </row>
    <row r="650" spans="3:27" s="280" customFormat="1" x14ac:dyDescent="0.3">
      <c r="C650" s="304"/>
      <c r="G650" s="19"/>
      <c r="O650" s="303"/>
      <c r="P650" s="100"/>
      <c r="Q650" s="303"/>
      <c r="R650" s="100"/>
      <c r="AA650" s="571"/>
    </row>
    <row r="651" spans="3:27" s="280" customFormat="1" x14ac:dyDescent="0.3">
      <c r="C651" s="304"/>
      <c r="G651" s="19"/>
      <c r="O651" s="303"/>
      <c r="P651" s="100"/>
      <c r="Q651" s="303"/>
      <c r="R651" s="100"/>
      <c r="AA651" s="571"/>
    </row>
    <row r="652" spans="3:27" s="280" customFormat="1" x14ac:dyDescent="0.3">
      <c r="C652" s="304"/>
      <c r="G652" s="19"/>
      <c r="O652" s="303"/>
      <c r="P652" s="100"/>
      <c r="Q652" s="303"/>
      <c r="R652" s="100"/>
      <c r="AA652" s="571"/>
    </row>
    <row r="653" spans="3:27" s="280" customFormat="1" x14ac:dyDescent="0.3">
      <c r="C653" s="304"/>
      <c r="G653" s="19"/>
      <c r="O653" s="303"/>
      <c r="P653" s="100"/>
      <c r="Q653" s="303"/>
      <c r="R653" s="100"/>
      <c r="AA653" s="571"/>
    </row>
    <row r="654" spans="3:27" s="280" customFormat="1" x14ac:dyDescent="0.3">
      <c r="C654" s="304"/>
      <c r="G654" s="19"/>
      <c r="O654" s="303"/>
      <c r="P654" s="100"/>
      <c r="Q654" s="303"/>
      <c r="R654" s="100"/>
      <c r="AA654" s="571"/>
    </row>
    <row r="655" spans="3:27" s="280" customFormat="1" x14ac:dyDescent="0.3">
      <c r="C655" s="304"/>
      <c r="G655" s="19"/>
      <c r="O655" s="303"/>
      <c r="P655" s="100"/>
      <c r="Q655" s="303"/>
      <c r="R655" s="100"/>
      <c r="AA655" s="571"/>
    </row>
    <row r="656" spans="3:27" s="280" customFormat="1" x14ac:dyDescent="0.3">
      <c r="C656" s="304"/>
      <c r="G656" s="19"/>
      <c r="O656" s="303"/>
      <c r="P656" s="100"/>
      <c r="Q656" s="303"/>
      <c r="R656" s="100"/>
      <c r="AA656" s="571"/>
    </row>
    <row r="657" spans="3:27" s="280" customFormat="1" x14ac:dyDescent="0.3">
      <c r="C657" s="304"/>
      <c r="G657" s="19"/>
      <c r="O657" s="303"/>
      <c r="P657" s="100"/>
      <c r="Q657" s="303"/>
      <c r="R657" s="100"/>
      <c r="AA657" s="571"/>
    </row>
    <row r="658" spans="3:27" s="280" customFormat="1" x14ac:dyDescent="0.3">
      <c r="C658" s="304"/>
      <c r="G658" s="19"/>
      <c r="O658" s="303"/>
      <c r="P658" s="100"/>
      <c r="Q658" s="303"/>
      <c r="R658" s="100"/>
      <c r="AA658" s="571"/>
    </row>
    <row r="659" spans="3:27" s="280" customFormat="1" x14ac:dyDescent="0.3">
      <c r="C659" s="304"/>
      <c r="G659" s="19"/>
      <c r="O659" s="303"/>
      <c r="P659" s="100"/>
      <c r="Q659" s="303"/>
      <c r="R659" s="100"/>
      <c r="AA659" s="571"/>
    </row>
    <row r="660" spans="3:27" s="280" customFormat="1" x14ac:dyDescent="0.3">
      <c r="C660" s="304"/>
      <c r="G660" s="19"/>
      <c r="O660" s="303"/>
      <c r="P660" s="100"/>
      <c r="Q660" s="303"/>
      <c r="R660" s="100"/>
      <c r="AA660" s="571"/>
    </row>
    <row r="661" spans="3:27" s="280" customFormat="1" x14ac:dyDescent="0.3">
      <c r="C661" s="304"/>
      <c r="G661" s="19"/>
      <c r="O661" s="303"/>
      <c r="P661" s="100"/>
      <c r="Q661" s="303"/>
      <c r="R661" s="100"/>
      <c r="AA661" s="571"/>
    </row>
    <row r="662" spans="3:27" s="280" customFormat="1" x14ac:dyDescent="0.3">
      <c r="C662" s="304"/>
      <c r="G662" s="19"/>
      <c r="O662" s="303"/>
      <c r="P662" s="100"/>
      <c r="Q662" s="303"/>
      <c r="R662" s="100"/>
      <c r="AA662" s="571"/>
    </row>
    <row r="663" spans="3:27" s="280" customFormat="1" x14ac:dyDescent="0.3">
      <c r="C663" s="304"/>
      <c r="G663" s="19"/>
      <c r="O663" s="303"/>
      <c r="P663" s="100"/>
      <c r="Q663" s="303"/>
      <c r="R663" s="100"/>
      <c r="AA663" s="571"/>
    </row>
    <row r="664" spans="3:27" s="280" customFormat="1" x14ac:dyDescent="0.3">
      <c r="C664" s="304"/>
      <c r="G664" s="19"/>
      <c r="O664" s="303"/>
      <c r="P664" s="100"/>
      <c r="Q664" s="303"/>
      <c r="R664" s="100"/>
      <c r="AA664" s="571"/>
    </row>
    <row r="665" spans="3:27" s="280" customFormat="1" x14ac:dyDescent="0.3">
      <c r="C665" s="304"/>
      <c r="G665" s="19"/>
      <c r="O665" s="303"/>
      <c r="P665" s="100"/>
      <c r="Q665" s="303"/>
      <c r="R665" s="100"/>
      <c r="AA665" s="571"/>
    </row>
    <row r="666" spans="3:27" s="280" customFormat="1" x14ac:dyDescent="0.3">
      <c r="C666" s="304"/>
      <c r="G666" s="19"/>
      <c r="O666" s="303"/>
      <c r="P666" s="100"/>
      <c r="Q666" s="303"/>
      <c r="R666" s="100"/>
      <c r="AA666" s="571"/>
    </row>
    <row r="667" spans="3:27" s="280" customFormat="1" x14ac:dyDescent="0.3">
      <c r="C667" s="304"/>
      <c r="G667" s="19"/>
      <c r="O667" s="303"/>
      <c r="P667" s="100"/>
      <c r="Q667" s="303"/>
      <c r="R667" s="100"/>
      <c r="AA667" s="571"/>
    </row>
    <row r="668" spans="3:27" s="280" customFormat="1" x14ac:dyDescent="0.3">
      <c r="C668" s="304"/>
      <c r="G668" s="19"/>
      <c r="O668" s="303"/>
      <c r="P668" s="100"/>
      <c r="Q668" s="303"/>
      <c r="R668" s="100"/>
      <c r="AA668" s="571"/>
    </row>
    <row r="669" spans="3:27" s="280" customFormat="1" x14ac:dyDescent="0.3">
      <c r="C669" s="304"/>
      <c r="G669" s="19"/>
      <c r="O669" s="303"/>
      <c r="P669" s="100"/>
      <c r="Q669" s="303"/>
      <c r="R669" s="100"/>
      <c r="AA669" s="571"/>
    </row>
    <row r="670" spans="3:27" s="280" customFormat="1" x14ac:dyDescent="0.3">
      <c r="C670" s="304"/>
      <c r="G670" s="19"/>
      <c r="O670" s="303"/>
      <c r="P670" s="100"/>
      <c r="Q670" s="303"/>
      <c r="R670" s="100"/>
      <c r="AA670" s="571"/>
    </row>
    <row r="671" spans="3:27" s="280" customFormat="1" x14ac:dyDescent="0.3">
      <c r="C671" s="304"/>
      <c r="G671" s="19"/>
      <c r="O671" s="303"/>
      <c r="P671" s="100"/>
      <c r="Q671" s="303"/>
      <c r="R671" s="100"/>
      <c r="AA671" s="571"/>
    </row>
    <row r="672" spans="3:27" s="280" customFormat="1" x14ac:dyDescent="0.3">
      <c r="C672" s="304"/>
      <c r="G672" s="19"/>
      <c r="O672" s="303"/>
      <c r="P672" s="100"/>
      <c r="Q672" s="303"/>
      <c r="R672" s="100"/>
      <c r="AA672" s="571"/>
    </row>
    <row r="673" spans="3:27" s="280" customFormat="1" x14ac:dyDescent="0.3">
      <c r="C673" s="304"/>
      <c r="G673" s="19"/>
      <c r="O673" s="303"/>
      <c r="P673" s="100"/>
      <c r="Q673" s="303"/>
      <c r="R673" s="100"/>
      <c r="AA673" s="571"/>
    </row>
    <row r="674" spans="3:27" s="280" customFormat="1" x14ac:dyDescent="0.3">
      <c r="C674" s="304"/>
      <c r="G674" s="19"/>
      <c r="O674" s="303"/>
      <c r="P674" s="100"/>
      <c r="Q674" s="303"/>
      <c r="R674" s="100"/>
      <c r="AA674" s="571"/>
    </row>
    <row r="675" spans="3:27" s="280" customFormat="1" x14ac:dyDescent="0.3">
      <c r="C675" s="304"/>
      <c r="G675" s="19"/>
      <c r="O675" s="303"/>
      <c r="P675" s="100"/>
      <c r="Q675" s="303"/>
      <c r="R675" s="100"/>
      <c r="AA675" s="571"/>
    </row>
    <row r="676" spans="3:27" s="280" customFormat="1" x14ac:dyDescent="0.3">
      <c r="C676" s="304"/>
      <c r="G676" s="19"/>
      <c r="O676" s="303"/>
      <c r="P676" s="100"/>
      <c r="Q676" s="303"/>
      <c r="R676" s="100"/>
      <c r="AA676" s="571"/>
    </row>
    <row r="677" spans="3:27" s="280" customFormat="1" x14ac:dyDescent="0.3">
      <c r="C677" s="304"/>
      <c r="G677" s="19"/>
      <c r="O677" s="303"/>
      <c r="P677" s="100"/>
      <c r="Q677" s="303"/>
      <c r="R677" s="100"/>
      <c r="AA677" s="571"/>
    </row>
    <row r="678" spans="3:27" s="280" customFormat="1" x14ac:dyDescent="0.3">
      <c r="C678" s="304"/>
      <c r="G678" s="19"/>
      <c r="O678" s="303"/>
      <c r="P678" s="100"/>
      <c r="Q678" s="303"/>
      <c r="R678" s="100"/>
      <c r="AA678" s="571"/>
    </row>
    <row r="679" spans="3:27" s="280" customFormat="1" x14ac:dyDescent="0.3">
      <c r="C679" s="304"/>
      <c r="G679" s="19"/>
      <c r="O679" s="303"/>
      <c r="P679" s="100"/>
      <c r="Q679" s="303"/>
      <c r="R679" s="100"/>
      <c r="AA679" s="571"/>
    </row>
    <row r="680" spans="3:27" s="280" customFormat="1" x14ac:dyDescent="0.3">
      <c r="C680" s="304"/>
      <c r="G680" s="19"/>
      <c r="O680" s="303"/>
      <c r="P680" s="100"/>
      <c r="Q680" s="303"/>
      <c r="R680" s="100"/>
      <c r="AA680" s="571"/>
    </row>
    <row r="681" spans="3:27" s="280" customFormat="1" x14ac:dyDescent="0.3">
      <c r="C681" s="304"/>
      <c r="G681" s="19"/>
      <c r="O681" s="303"/>
      <c r="P681" s="100"/>
      <c r="Q681" s="303"/>
      <c r="R681" s="100"/>
      <c r="AA681" s="571"/>
    </row>
    <row r="682" spans="3:27" s="280" customFormat="1" x14ac:dyDescent="0.3">
      <c r="C682" s="304"/>
      <c r="G682" s="19"/>
      <c r="O682" s="303"/>
      <c r="P682" s="100"/>
      <c r="Q682" s="303"/>
      <c r="R682" s="100"/>
      <c r="AA682" s="571"/>
    </row>
    <row r="683" spans="3:27" s="280" customFormat="1" x14ac:dyDescent="0.3">
      <c r="C683" s="304"/>
      <c r="G683" s="19"/>
      <c r="O683" s="303"/>
      <c r="P683" s="100"/>
      <c r="Q683" s="303"/>
      <c r="R683" s="100"/>
      <c r="AA683" s="571"/>
    </row>
    <row r="684" spans="3:27" s="280" customFormat="1" x14ac:dyDescent="0.3">
      <c r="C684" s="304"/>
      <c r="G684" s="19"/>
      <c r="O684" s="303"/>
      <c r="P684" s="100"/>
      <c r="Q684" s="303"/>
      <c r="R684" s="100"/>
      <c r="AA684" s="571"/>
    </row>
    <row r="685" spans="3:27" s="280" customFormat="1" x14ac:dyDescent="0.3">
      <c r="C685" s="304"/>
      <c r="G685" s="19"/>
      <c r="O685" s="303"/>
      <c r="P685" s="100"/>
      <c r="Q685" s="303"/>
      <c r="R685" s="100"/>
      <c r="AA685" s="571"/>
    </row>
    <row r="686" spans="3:27" s="280" customFormat="1" x14ac:dyDescent="0.3">
      <c r="C686" s="304"/>
      <c r="G686" s="19"/>
      <c r="O686" s="303"/>
      <c r="P686" s="100"/>
      <c r="Q686" s="303"/>
      <c r="R686" s="100"/>
      <c r="AA686" s="571"/>
    </row>
    <row r="687" spans="3:27" s="280" customFormat="1" x14ac:dyDescent="0.3">
      <c r="C687" s="304"/>
      <c r="G687" s="19"/>
      <c r="O687" s="303"/>
      <c r="P687" s="100"/>
      <c r="Q687" s="303"/>
      <c r="R687" s="100"/>
      <c r="AA687" s="571"/>
    </row>
    <row r="688" spans="3:27" s="280" customFormat="1" x14ac:dyDescent="0.3">
      <c r="C688" s="304"/>
      <c r="G688" s="19"/>
      <c r="O688" s="303"/>
      <c r="P688" s="100"/>
      <c r="Q688" s="303"/>
      <c r="R688" s="100"/>
      <c r="AA688" s="571"/>
    </row>
    <row r="689" spans="2:27" s="280" customFormat="1" x14ac:dyDescent="0.3">
      <c r="C689" s="304"/>
      <c r="G689" s="19"/>
      <c r="O689" s="303"/>
      <c r="P689" s="100"/>
      <c r="Q689" s="303"/>
      <c r="R689" s="100"/>
      <c r="AA689" s="571"/>
    </row>
    <row r="690" spans="2:27" s="280" customFormat="1" x14ac:dyDescent="0.3">
      <c r="C690" s="304"/>
      <c r="G690" s="19"/>
      <c r="O690" s="303"/>
      <c r="P690" s="100"/>
      <c r="Q690" s="303"/>
      <c r="R690" s="100"/>
      <c r="AA690" s="571"/>
    </row>
    <row r="691" spans="2:27" s="280" customFormat="1" x14ac:dyDescent="0.3">
      <c r="C691" s="304"/>
      <c r="G691" s="19"/>
      <c r="O691" s="303"/>
      <c r="P691" s="100"/>
      <c r="Q691" s="303"/>
      <c r="R691" s="100"/>
      <c r="AA691" s="571"/>
    </row>
    <row r="692" spans="2:27" s="280" customFormat="1" x14ac:dyDescent="0.3">
      <c r="C692" s="304"/>
      <c r="G692" s="19"/>
      <c r="O692" s="303"/>
      <c r="P692" s="100"/>
      <c r="Q692" s="303"/>
      <c r="R692" s="100"/>
      <c r="AA692" s="571"/>
    </row>
    <row r="693" spans="2:27" s="280" customFormat="1" x14ac:dyDescent="0.3">
      <c r="C693" s="304"/>
      <c r="G693" s="19"/>
      <c r="O693" s="303"/>
      <c r="P693" s="100"/>
      <c r="Q693" s="303"/>
      <c r="R693" s="100"/>
      <c r="AA693" s="571"/>
    </row>
    <row r="694" spans="2:27" s="280" customFormat="1" x14ac:dyDescent="0.3">
      <c r="B694" s="305"/>
      <c r="C694" s="306"/>
      <c r="G694" s="19"/>
      <c r="O694" s="303"/>
      <c r="P694" s="100"/>
      <c r="Q694" s="303"/>
      <c r="R694" s="100"/>
      <c r="AA694" s="571"/>
    </row>
    <row r="695" spans="2:27" s="280" customFormat="1" x14ac:dyDescent="0.3">
      <c r="B695" s="305"/>
      <c r="C695" s="306"/>
      <c r="G695" s="19"/>
      <c r="O695" s="303"/>
      <c r="P695" s="100"/>
      <c r="Q695" s="303"/>
      <c r="R695" s="100"/>
      <c r="AA695" s="571"/>
    </row>
    <row r="696" spans="2:27" s="280" customFormat="1" x14ac:dyDescent="0.3">
      <c r="B696" s="305"/>
      <c r="C696" s="306"/>
      <c r="G696" s="19"/>
      <c r="O696" s="303"/>
      <c r="P696" s="100"/>
      <c r="Q696" s="303"/>
      <c r="R696" s="100"/>
      <c r="AA696" s="571"/>
    </row>
    <row r="697" spans="2:27" s="280" customFormat="1" x14ac:dyDescent="0.3">
      <c r="B697" s="305"/>
      <c r="C697" s="306"/>
      <c r="G697" s="19"/>
      <c r="O697" s="303"/>
      <c r="P697" s="100"/>
      <c r="Q697" s="303"/>
      <c r="R697" s="100"/>
      <c r="AA697" s="571"/>
    </row>
    <row r="698" spans="2:27" s="280" customFormat="1" x14ac:dyDescent="0.3">
      <c r="B698" s="305"/>
      <c r="C698" s="306"/>
      <c r="G698" s="19"/>
      <c r="O698" s="303"/>
      <c r="P698" s="100"/>
      <c r="Q698" s="303"/>
      <c r="R698" s="100"/>
      <c r="AA698" s="571"/>
    </row>
    <row r="699" spans="2:27" s="280" customFormat="1" x14ac:dyDescent="0.3">
      <c r="B699" s="305"/>
      <c r="C699" s="306"/>
      <c r="G699" s="19"/>
      <c r="O699" s="303"/>
      <c r="P699" s="100"/>
      <c r="Q699" s="303"/>
      <c r="R699" s="100"/>
      <c r="AA699" s="571"/>
    </row>
    <row r="700" spans="2:27" s="280" customFormat="1" x14ac:dyDescent="0.3">
      <c r="B700" s="305"/>
      <c r="C700" s="306"/>
      <c r="G700" s="19"/>
      <c r="O700" s="303"/>
      <c r="P700" s="100"/>
      <c r="Q700" s="303"/>
      <c r="R700" s="100"/>
      <c r="AA700" s="571"/>
    </row>
    <row r="701" spans="2:27" s="280" customFormat="1" x14ac:dyDescent="0.3">
      <c r="B701" s="305"/>
      <c r="C701" s="306"/>
      <c r="G701" s="19"/>
      <c r="O701" s="303"/>
      <c r="P701" s="100"/>
      <c r="Q701" s="303"/>
      <c r="R701" s="100"/>
      <c r="AA701" s="571"/>
    </row>
    <row r="702" spans="2:27" s="280" customFormat="1" x14ac:dyDescent="0.3">
      <c r="B702" s="305"/>
      <c r="C702" s="306"/>
      <c r="G702" s="19"/>
      <c r="O702" s="303"/>
      <c r="P702" s="100"/>
      <c r="Q702" s="303"/>
      <c r="R702" s="100"/>
      <c r="AA702" s="571"/>
    </row>
    <row r="703" spans="2:27" s="280" customFormat="1" x14ac:dyDescent="0.3">
      <c r="B703" s="305"/>
      <c r="C703" s="306"/>
      <c r="G703" s="19"/>
      <c r="O703" s="303"/>
      <c r="P703" s="100"/>
      <c r="Q703" s="303"/>
      <c r="R703" s="100"/>
      <c r="AA703" s="571"/>
    </row>
    <row r="704" spans="2:27" s="280" customFormat="1" x14ac:dyDescent="0.3">
      <c r="B704" s="305"/>
      <c r="C704" s="306"/>
      <c r="G704" s="19"/>
      <c r="O704" s="303"/>
      <c r="P704" s="100"/>
      <c r="Q704" s="303"/>
      <c r="R704" s="100"/>
      <c r="AA704" s="571"/>
    </row>
    <row r="705" spans="2:27" s="280" customFormat="1" x14ac:dyDescent="0.3">
      <c r="B705" s="305"/>
      <c r="C705" s="306"/>
      <c r="G705" s="19"/>
      <c r="O705" s="303"/>
      <c r="P705" s="100"/>
      <c r="Q705" s="303"/>
      <c r="R705" s="100"/>
      <c r="AA705" s="571"/>
    </row>
    <row r="706" spans="2:27" s="280" customFormat="1" ht="11.4" x14ac:dyDescent="0.3">
      <c r="P706" s="100"/>
      <c r="Q706" s="303"/>
      <c r="R706" s="100"/>
      <c r="AA706" s="571"/>
    </row>
    <row r="707" spans="2:27" s="280" customFormat="1" ht="11.4" x14ac:dyDescent="0.3">
      <c r="P707" s="100"/>
      <c r="Q707" s="303"/>
      <c r="R707" s="100"/>
      <c r="AA707" s="571"/>
    </row>
    <row r="708" spans="2:27" s="280" customFormat="1" ht="11.4" x14ac:dyDescent="0.3">
      <c r="P708" s="100"/>
      <c r="Q708" s="303"/>
      <c r="R708" s="100"/>
      <c r="AA708" s="571"/>
    </row>
    <row r="709" spans="2:27" s="280" customFormat="1" ht="11.4" x14ac:dyDescent="0.3">
      <c r="P709" s="100"/>
      <c r="Q709" s="303"/>
      <c r="R709" s="100"/>
      <c r="AA709" s="571"/>
    </row>
    <row r="710" spans="2:27" s="280" customFormat="1" ht="11.4" x14ac:dyDescent="0.3">
      <c r="P710" s="100"/>
      <c r="Q710" s="303"/>
      <c r="R710" s="100"/>
      <c r="AA710" s="571"/>
    </row>
    <row r="711" spans="2:27" s="280" customFormat="1" ht="11.4" x14ac:dyDescent="0.3">
      <c r="P711" s="100"/>
      <c r="Q711" s="303"/>
      <c r="R711" s="100"/>
      <c r="AA711" s="571"/>
    </row>
    <row r="712" spans="2:27" s="280" customFormat="1" ht="11.4" x14ac:dyDescent="0.3">
      <c r="P712" s="100"/>
      <c r="Q712" s="303"/>
      <c r="R712" s="100"/>
      <c r="AA712" s="571"/>
    </row>
    <row r="713" spans="2:27" s="280" customFormat="1" ht="11.4" x14ac:dyDescent="0.3">
      <c r="P713" s="100"/>
      <c r="Q713" s="303"/>
      <c r="R713" s="100"/>
      <c r="AA713" s="571"/>
    </row>
    <row r="714" spans="2:27" s="280" customFormat="1" ht="11.4" x14ac:dyDescent="0.3">
      <c r="P714" s="100"/>
      <c r="Q714" s="303"/>
      <c r="R714" s="100"/>
      <c r="AA714" s="571"/>
    </row>
    <row r="715" spans="2:27" s="280" customFormat="1" ht="11.4" x14ac:dyDescent="0.3">
      <c r="P715" s="100"/>
      <c r="Q715" s="303"/>
      <c r="R715" s="100"/>
      <c r="AA715" s="571"/>
    </row>
    <row r="716" spans="2:27" s="280" customFormat="1" ht="11.4" x14ac:dyDescent="0.3">
      <c r="P716" s="100"/>
      <c r="Q716" s="303"/>
      <c r="R716" s="100"/>
      <c r="AA716" s="571"/>
    </row>
    <row r="717" spans="2:27" s="280" customFormat="1" ht="11.4" x14ac:dyDescent="0.3">
      <c r="P717" s="100"/>
      <c r="Q717" s="303"/>
      <c r="R717" s="100"/>
      <c r="AA717" s="571"/>
    </row>
    <row r="718" spans="2:27" s="280" customFormat="1" ht="11.4" x14ac:dyDescent="0.3">
      <c r="P718" s="100"/>
      <c r="Q718" s="303"/>
      <c r="R718" s="100"/>
      <c r="AA718" s="571"/>
    </row>
    <row r="719" spans="2:27" s="280" customFormat="1" ht="11.4" x14ac:dyDescent="0.3">
      <c r="P719" s="100"/>
      <c r="Q719" s="303"/>
      <c r="R719" s="100"/>
      <c r="AA719" s="571"/>
    </row>
    <row r="720" spans="2:27" s="280" customFormat="1" ht="11.4" x14ac:dyDescent="0.3">
      <c r="P720" s="100"/>
      <c r="Q720" s="303"/>
      <c r="R720" s="100"/>
      <c r="AA720" s="571"/>
    </row>
    <row r="721" spans="16:27" s="280" customFormat="1" ht="11.4" x14ac:dyDescent="0.3">
      <c r="P721" s="100"/>
      <c r="Q721" s="303"/>
      <c r="R721" s="100"/>
      <c r="AA721" s="571"/>
    </row>
    <row r="722" spans="16:27" s="280" customFormat="1" ht="11.4" x14ac:dyDescent="0.3">
      <c r="P722" s="100"/>
      <c r="Q722" s="303"/>
      <c r="R722" s="100"/>
      <c r="AA722" s="571"/>
    </row>
    <row r="723" spans="16:27" s="280" customFormat="1" ht="11.4" x14ac:dyDescent="0.3">
      <c r="P723" s="100"/>
      <c r="Q723" s="303"/>
      <c r="R723" s="100"/>
      <c r="AA723" s="571"/>
    </row>
    <row r="724" spans="16:27" s="280" customFormat="1" ht="11.4" x14ac:dyDescent="0.3">
      <c r="P724" s="100"/>
      <c r="Q724" s="303"/>
      <c r="R724" s="100"/>
      <c r="AA724" s="571"/>
    </row>
    <row r="725" spans="16:27" s="280" customFormat="1" ht="11.4" x14ac:dyDescent="0.3">
      <c r="P725" s="100"/>
      <c r="Q725" s="303"/>
      <c r="R725" s="100"/>
      <c r="AA725" s="571"/>
    </row>
    <row r="726" spans="16:27" s="280" customFormat="1" ht="11.4" x14ac:dyDescent="0.3">
      <c r="P726" s="100"/>
      <c r="Q726" s="303"/>
      <c r="R726" s="100"/>
      <c r="AA726" s="571"/>
    </row>
    <row r="727" spans="16:27" s="280" customFormat="1" ht="11.4" x14ac:dyDescent="0.3">
      <c r="P727" s="100"/>
      <c r="Q727" s="303"/>
      <c r="R727" s="100"/>
      <c r="AA727" s="571"/>
    </row>
    <row r="728" spans="16:27" s="280" customFormat="1" ht="11.4" x14ac:dyDescent="0.3">
      <c r="P728" s="100"/>
      <c r="Q728" s="303"/>
      <c r="R728" s="100"/>
      <c r="AA728" s="571"/>
    </row>
    <row r="729" spans="16:27" s="280" customFormat="1" ht="11.4" x14ac:dyDescent="0.3">
      <c r="P729" s="100"/>
      <c r="Q729" s="303"/>
      <c r="R729" s="100"/>
      <c r="AA729" s="571"/>
    </row>
    <row r="730" spans="16:27" s="280" customFormat="1" ht="11.4" x14ac:dyDescent="0.3">
      <c r="P730" s="100"/>
      <c r="Q730" s="303"/>
      <c r="R730" s="100"/>
      <c r="AA730" s="571"/>
    </row>
    <row r="731" spans="16:27" s="280" customFormat="1" ht="11.4" x14ac:dyDescent="0.3">
      <c r="P731" s="100"/>
      <c r="Q731" s="303"/>
      <c r="R731" s="100"/>
      <c r="AA731" s="571"/>
    </row>
    <row r="732" spans="16:27" s="280" customFormat="1" ht="11.4" x14ac:dyDescent="0.3">
      <c r="P732" s="100"/>
      <c r="Q732" s="303"/>
      <c r="R732" s="100"/>
      <c r="AA732" s="571"/>
    </row>
    <row r="733" spans="16:27" s="280" customFormat="1" ht="11.4" x14ac:dyDescent="0.3">
      <c r="P733" s="100"/>
      <c r="Q733" s="303"/>
      <c r="R733" s="100"/>
      <c r="AA733" s="571"/>
    </row>
    <row r="734" spans="16:27" s="280" customFormat="1" ht="11.4" x14ac:dyDescent="0.3">
      <c r="P734" s="100"/>
      <c r="Q734" s="303"/>
      <c r="R734" s="100"/>
      <c r="AA734" s="571"/>
    </row>
    <row r="735" spans="16:27" s="280" customFormat="1" ht="11.4" x14ac:dyDescent="0.3">
      <c r="P735" s="100"/>
      <c r="Q735" s="303"/>
      <c r="R735" s="100"/>
      <c r="AA735" s="571"/>
    </row>
    <row r="736" spans="16:27" s="280" customFormat="1" ht="11.4" x14ac:dyDescent="0.3">
      <c r="P736" s="100"/>
      <c r="Q736" s="303"/>
      <c r="R736" s="100"/>
      <c r="AA736" s="571"/>
    </row>
    <row r="737" spans="16:27" s="280" customFormat="1" ht="11.4" x14ac:dyDescent="0.3">
      <c r="P737" s="100"/>
      <c r="Q737" s="303"/>
      <c r="R737" s="100"/>
      <c r="AA737" s="571"/>
    </row>
    <row r="738" spans="16:27" s="280" customFormat="1" ht="11.4" x14ac:dyDescent="0.3">
      <c r="P738" s="100"/>
      <c r="Q738" s="303"/>
      <c r="R738" s="100"/>
      <c r="AA738" s="571"/>
    </row>
    <row r="739" spans="16:27" s="280" customFormat="1" ht="11.4" x14ac:dyDescent="0.3">
      <c r="P739" s="100"/>
      <c r="Q739" s="303"/>
      <c r="R739" s="100"/>
      <c r="AA739" s="571"/>
    </row>
    <row r="740" spans="16:27" s="280" customFormat="1" ht="11.4" x14ac:dyDescent="0.3">
      <c r="P740" s="100"/>
      <c r="Q740" s="303"/>
      <c r="R740" s="100"/>
      <c r="AA740" s="571"/>
    </row>
    <row r="741" spans="16:27" s="280" customFormat="1" ht="11.4" x14ac:dyDescent="0.3">
      <c r="P741" s="100"/>
      <c r="Q741" s="303"/>
      <c r="R741" s="100"/>
      <c r="AA741" s="571"/>
    </row>
    <row r="742" spans="16:27" s="280" customFormat="1" ht="11.4" x14ac:dyDescent="0.3">
      <c r="P742" s="100"/>
      <c r="Q742" s="303"/>
      <c r="R742" s="100"/>
      <c r="AA742" s="571"/>
    </row>
    <row r="743" spans="16:27" s="280" customFormat="1" ht="11.4" x14ac:dyDescent="0.3">
      <c r="P743" s="100"/>
      <c r="Q743" s="303"/>
      <c r="R743" s="100"/>
      <c r="AA743" s="571"/>
    </row>
    <row r="744" spans="16:27" s="280" customFormat="1" ht="11.4" x14ac:dyDescent="0.3">
      <c r="P744" s="100"/>
      <c r="Q744" s="303"/>
      <c r="R744" s="100"/>
      <c r="AA744" s="571"/>
    </row>
    <row r="745" spans="16:27" s="280" customFormat="1" ht="11.4" x14ac:dyDescent="0.3">
      <c r="P745" s="100"/>
      <c r="Q745" s="303"/>
      <c r="R745" s="100"/>
      <c r="AA745" s="571"/>
    </row>
    <row r="746" spans="16:27" s="280" customFormat="1" ht="11.4" x14ac:dyDescent="0.3">
      <c r="P746" s="100"/>
      <c r="Q746" s="303"/>
      <c r="R746" s="100"/>
      <c r="AA746" s="571"/>
    </row>
    <row r="747" spans="16:27" s="280" customFormat="1" ht="11.4" x14ac:dyDescent="0.3">
      <c r="P747" s="100"/>
      <c r="Q747" s="303"/>
      <c r="R747" s="100"/>
      <c r="AA747" s="571"/>
    </row>
    <row r="748" spans="16:27" s="280" customFormat="1" ht="11.4" x14ac:dyDescent="0.3">
      <c r="P748" s="100"/>
      <c r="Q748" s="303"/>
      <c r="R748" s="100"/>
      <c r="AA748" s="571"/>
    </row>
    <row r="749" spans="16:27" s="280" customFormat="1" ht="11.4" x14ac:dyDescent="0.3">
      <c r="P749" s="100"/>
      <c r="Q749" s="303"/>
      <c r="R749" s="100"/>
      <c r="AA749" s="571"/>
    </row>
    <row r="750" spans="16:27" s="280" customFormat="1" ht="11.4" x14ac:dyDescent="0.3">
      <c r="P750" s="100"/>
      <c r="Q750" s="303"/>
      <c r="R750" s="100"/>
      <c r="AA750" s="571"/>
    </row>
    <row r="751" spans="16:27" s="280" customFormat="1" ht="11.4" x14ac:dyDescent="0.3">
      <c r="P751" s="100"/>
      <c r="Q751" s="303"/>
      <c r="R751" s="100"/>
      <c r="AA751" s="571"/>
    </row>
    <row r="752" spans="16:27" s="280" customFormat="1" ht="11.4" x14ac:dyDescent="0.3">
      <c r="P752" s="100"/>
      <c r="Q752" s="303"/>
      <c r="R752" s="100"/>
      <c r="AA752" s="571"/>
    </row>
    <row r="753" spans="16:27" s="280" customFormat="1" ht="11.4" x14ac:dyDescent="0.3">
      <c r="P753" s="100"/>
      <c r="Q753" s="303"/>
      <c r="R753" s="100"/>
      <c r="AA753" s="571"/>
    </row>
    <row r="754" spans="16:27" s="280" customFormat="1" ht="11.4" x14ac:dyDescent="0.3">
      <c r="P754" s="100"/>
      <c r="Q754" s="303"/>
      <c r="R754" s="100"/>
      <c r="AA754" s="571"/>
    </row>
    <row r="755" spans="16:27" s="280" customFormat="1" ht="11.4" x14ac:dyDescent="0.3">
      <c r="P755" s="100"/>
      <c r="Q755" s="303"/>
      <c r="R755" s="100"/>
      <c r="AA755" s="571"/>
    </row>
    <row r="756" spans="16:27" s="280" customFormat="1" ht="11.4" x14ac:dyDescent="0.3">
      <c r="P756" s="100"/>
      <c r="Q756" s="303"/>
      <c r="R756" s="100"/>
      <c r="AA756" s="571"/>
    </row>
    <row r="757" spans="16:27" s="280" customFormat="1" ht="11.4" x14ac:dyDescent="0.3">
      <c r="P757" s="100"/>
      <c r="Q757" s="303"/>
      <c r="R757" s="100"/>
      <c r="AA757" s="571"/>
    </row>
    <row r="758" spans="16:27" s="280" customFormat="1" ht="11.4" x14ac:dyDescent="0.3">
      <c r="P758" s="100"/>
      <c r="Q758" s="303"/>
      <c r="R758" s="100"/>
      <c r="AA758" s="571"/>
    </row>
    <row r="759" spans="16:27" s="280" customFormat="1" ht="11.4" x14ac:dyDescent="0.3">
      <c r="P759" s="100"/>
      <c r="Q759" s="303"/>
      <c r="R759" s="100"/>
      <c r="AA759" s="571"/>
    </row>
    <row r="760" spans="16:27" s="280" customFormat="1" ht="11.4" x14ac:dyDescent="0.3">
      <c r="P760" s="100"/>
      <c r="Q760" s="303"/>
      <c r="R760" s="100"/>
      <c r="AA760" s="571"/>
    </row>
    <row r="761" spans="16:27" s="280" customFormat="1" ht="11.4" x14ac:dyDescent="0.3">
      <c r="P761" s="100"/>
      <c r="Q761" s="303"/>
      <c r="R761" s="100"/>
      <c r="AA761" s="571"/>
    </row>
    <row r="762" spans="16:27" s="280" customFormat="1" ht="11.4" x14ac:dyDescent="0.3">
      <c r="P762" s="100"/>
      <c r="Q762" s="303"/>
      <c r="R762" s="100"/>
      <c r="AA762" s="571"/>
    </row>
    <row r="763" spans="16:27" s="280" customFormat="1" ht="11.4" x14ac:dyDescent="0.3">
      <c r="P763" s="100"/>
      <c r="Q763" s="303"/>
      <c r="R763" s="100"/>
      <c r="AA763" s="571"/>
    </row>
    <row r="764" spans="16:27" s="280" customFormat="1" ht="11.4" x14ac:dyDescent="0.3">
      <c r="P764" s="100"/>
      <c r="Q764" s="303"/>
      <c r="R764" s="100"/>
      <c r="AA764" s="571"/>
    </row>
    <row r="765" spans="16:27" s="280" customFormat="1" ht="11.4" x14ac:dyDescent="0.3">
      <c r="P765" s="100"/>
      <c r="Q765" s="303"/>
      <c r="R765" s="100"/>
      <c r="AA765" s="571"/>
    </row>
    <row r="766" spans="16:27" s="280" customFormat="1" ht="11.4" x14ac:dyDescent="0.3">
      <c r="P766" s="100"/>
      <c r="Q766" s="303"/>
      <c r="R766" s="100"/>
      <c r="AA766" s="571"/>
    </row>
    <row r="767" spans="16:27" s="280" customFormat="1" ht="11.4" x14ac:dyDescent="0.3">
      <c r="P767" s="100"/>
      <c r="Q767" s="303"/>
      <c r="R767" s="100"/>
      <c r="AA767" s="571"/>
    </row>
    <row r="768" spans="16:27" s="280" customFormat="1" ht="11.4" x14ac:dyDescent="0.3">
      <c r="P768" s="100"/>
      <c r="Q768" s="303"/>
      <c r="R768" s="100"/>
      <c r="AA768" s="571"/>
    </row>
    <row r="769" spans="16:27" s="280" customFormat="1" ht="11.4" x14ac:dyDescent="0.3">
      <c r="P769" s="100"/>
      <c r="Q769" s="303"/>
      <c r="R769" s="100"/>
      <c r="AA769" s="571"/>
    </row>
    <row r="770" spans="16:27" s="280" customFormat="1" ht="11.4" x14ac:dyDescent="0.3">
      <c r="P770" s="100"/>
      <c r="Q770" s="303"/>
      <c r="R770" s="100"/>
      <c r="AA770" s="571"/>
    </row>
    <row r="771" spans="16:27" s="280" customFormat="1" ht="11.4" x14ac:dyDescent="0.3">
      <c r="P771" s="100"/>
      <c r="Q771" s="303"/>
      <c r="R771" s="100"/>
      <c r="AA771" s="571"/>
    </row>
    <row r="772" spans="16:27" s="280" customFormat="1" ht="11.4" x14ac:dyDescent="0.3">
      <c r="P772" s="100"/>
      <c r="Q772" s="303"/>
      <c r="R772" s="100"/>
      <c r="AA772" s="571"/>
    </row>
    <row r="773" spans="16:27" s="280" customFormat="1" ht="11.4" x14ac:dyDescent="0.3">
      <c r="P773" s="100"/>
      <c r="Q773" s="303"/>
      <c r="R773" s="100"/>
      <c r="AA773" s="571"/>
    </row>
    <row r="774" spans="16:27" s="280" customFormat="1" ht="11.4" x14ac:dyDescent="0.3">
      <c r="P774" s="100"/>
      <c r="Q774" s="303"/>
      <c r="R774" s="100"/>
      <c r="AA774" s="571"/>
    </row>
    <row r="775" spans="16:27" s="280" customFormat="1" ht="11.4" x14ac:dyDescent="0.3">
      <c r="P775" s="100"/>
      <c r="Q775" s="303"/>
      <c r="R775" s="100"/>
      <c r="AA775" s="571"/>
    </row>
    <row r="776" spans="16:27" s="280" customFormat="1" ht="11.4" x14ac:dyDescent="0.3">
      <c r="P776" s="100"/>
      <c r="Q776" s="303"/>
      <c r="R776" s="100"/>
      <c r="AA776" s="571"/>
    </row>
    <row r="777" spans="16:27" s="280" customFormat="1" ht="11.4" x14ac:dyDescent="0.3">
      <c r="P777" s="100"/>
      <c r="Q777" s="303"/>
      <c r="R777" s="100"/>
      <c r="AA777" s="571"/>
    </row>
    <row r="778" spans="16:27" s="280" customFormat="1" ht="11.4" x14ac:dyDescent="0.3">
      <c r="P778" s="100"/>
      <c r="Q778" s="303"/>
      <c r="R778" s="100"/>
      <c r="AA778" s="571"/>
    </row>
    <row r="779" spans="16:27" s="280" customFormat="1" ht="11.4" x14ac:dyDescent="0.3">
      <c r="P779" s="100"/>
      <c r="Q779" s="303"/>
      <c r="R779" s="100"/>
      <c r="AA779" s="571"/>
    </row>
    <row r="780" spans="16:27" s="280" customFormat="1" ht="11.4" x14ac:dyDescent="0.3">
      <c r="P780" s="100"/>
      <c r="Q780" s="303"/>
      <c r="R780" s="100"/>
      <c r="AA780" s="571"/>
    </row>
    <row r="781" spans="16:27" s="280" customFormat="1" ht="11.4" x14ac:dyDescent="0.3">
      <c r="P781" s="100"/>
      <c r="Q781" s="303"/>
      <c r="R781" s="100"/>
      <c r="AA781" s="571"/>
    </row>
    <row r="782" spans="16:27" s="280" customFormat="1" ht="11.4" x14ac:dyDescent="0.3">
      <c r="P782" s="100"/>
      <c r="Q782" s="303"/>
      <c r="R782" s="100"/>
      <c r="AA782" s="571"/>
    </row>
    <row r="783" spans="16:27" s="280" customFormat="1" ht="11.4" x14ac:dyDescent="0.3">
      <c r="P783" s="100"/>
      <c r="Q783" s="303"/>
      <c r="R783" s="100"/>
      <c r="AA783" s="571"/>
    </row>
    <row r="784" spans="16:27" s="280" customFormat="1" ht="11.4" x14ac:dyDescent="0.3">
      <c r="P784" s="100"/>
      <c r="Q784" s="303"/>
      <c r="R784" s="100"/>
      <c r="AA784" s="571"/>
    </row>
    <row r="785" spans="16:27" s="280" customFormat="1" ht="11.4" x14ac:dyDescent="0.3">
      <c r="P785" s="100"/>
      <c r="Q785" s="303"/>
      <c r="R785" s="100"/>
      <c r="AA785" s="571"/>
    </row>
    <row r="786" spans="16:27" s="280" customFormat="1" ht="11.4" x14ac:dyDescent="0.3">
      <c r="P786" s="100"/>
      <c r="Q786" s="303"/>
      <c r="R786" s="100"/>
      <c r="AA786" s="571"/>
    </row>
    <row r="787" spans="16:27" s="280" customFormat="1" ht="11.4" x14ac:dyDescent="0.3">
      <c r="P787" s="100"/>
      <c r="Q787" s="303"/>
      <c r="R787" s="100"/>
      <c r="AA787" s="571"/>
    </row>
    <row r="788" spans="16:27" s="280" customFormat="1" ht="11.4" x14ac:dyDescent="0.3">
      <c r="P788" s="100"/>
      <c r="Q788" s="303"/>
      <c r="R788" s="100"/>
      <c r="AA788" s="571"/>
    </row>
    <row r="789" spans="16:27" s="280" customFormat="1" ht="11.4" x14ac:dyDescent="0.3">
      <c r="P789" s="100"/>
      <c r="Q789" s="303"/>
      <c r="R789" s="100"/>
      <c r="AA789" s="571"/>
    </row>
    <row r="790" spans="16:27" s="280" customFormat="1" ht="11.4" x14ac:dyDescent="0.3">
      <c r="P790" s="100"/>
      <c r="Q790" s="303"/>
      <c r="R790" s="100"/>
      <c r="AA790" s="571"/>
    </row>
    <row r="791" spans="16:27" s="280" customFormat="1" ht="11.4" x14ac:dyDescent="0.3">
      <c r="P791" s="100"/>
      <c r="Q791" s="303"/>
      <c r="R791" s="100"/>
      <c r="AA791" s="571"/>
    </row>
    <row r="792" spans="16:27" s="280" customFormat="1" ht="11.4" x14ac:dyDescent="0.3">
      <c r="P792" s="100"/>
      <c r="Q792" s="303"/>
      <c r="R792" s="100"/>
      <c r="AA792" s="571"/>
    </row>
    <row r="793" spans="16:27" s="280" customFormat="1" ht="11.4" x14ac:dyDescent="0.3">
      <c r="P793" s="100"/>
      <c r="Q793" s="303"/>
      <c r="R793" s="100"/>
      <c r="AA793" s="571"/>
    </row>
    <row r="794" spans="16:27" s="280" customFormat="1" ht="11.4" x14ac:dyDescent="0.3">
      <c r="P794" s="100"/>
      <c r="Q794" s="303"/>
      <c r="R794" s="100"/>
      <c r="AA794" s="571"/>
    </row>
    <row r="795" spans="16:27" s="280" customFormat="1" ht="11.4" x14ac:dyDescent="0.3">
      <c r="P795" s="100"/>
      <c r="Q795" s="303"/>
      <c r="R795" s="100"/>
      <c r="AA795" s="571"/>
    </row>
    <row r="796" spans="16:27" s="280" customFormat="1" ht="11.4" x14ac:dyDescent="0.3">
      <c r="P796" s="100"/>
      <c r="Q796" s="303"/>
      <c r="R796" s="100"/>
      <c r="AA796" s="571"/>
    </row>
    <row r="797" spans="16:27" s="280" customFormat="1" ht="11.4" x14ac:dyDescent="0.3">
      <c r="P797" s="100"/>
      <c r="Q797" s="303"/>
      <c r="R797" s="100"/>
      <c r="AA797" s="571"/>
    </row>
    <row r="798" spans="16:27" s="280" customFormat="1" ht="11.4" x14ac:dyDescent="0.3">
      <c r="P798" s="100"/>
      <c r="Q798" s="303"/>
      <c r="R798" s="100"/>
      <c r="AA798" s="571"/>
    </row>
    <row r="799" spans="16:27" s="280" customFormat="1" ht="11.4" x14ac:dyDescent="0.3">
      <c r="P799" s="100"/>
      <c r="Q799" s="303"/>
      <c r="R799" s="100"/>
      <c r="AA799" s="571"/>
    </row>
    <row r="800" spans="16:27" s="280" customFormat="1" ht="11.4" x14ac:dyDescent="0.3">
      <c r="P800" s="100"/>
      <c r="Q800" s="303"/>
      <c r="R800" s="100"/>
      <c r="AA800" s="571"/>
    </row>
    <row r="801" spans="16:27" s="280" customFormat="1" ht="11.4" x14ac:dyDescent="0.3">
      <c r="P801" s="100"/>
      <c r="Q801" s="303"/>
      <c r="R801" s="100"/>
      <c r="AA801" s="571"/>
    </row>
    <row r="802" spans="16:27" s="280" customFormat="1" ht="11.4" x14ac:dyDescent="0.3">
      <c r="P802" s="100"/>
      <c r="Q802" s="303"/>
      <c r="R802" s="100"/>
      <c r="AA802" s="571"/>
    </row>
    <row r="803" spans="16:27" s="280" customFormat="1" ht="11.4" x14ac:dyDescent="0.3">
      <c r="P803" s="100"/>
      <c r="Q803" s="303"/>
      <c r="R803" s="100"/>
      <c r="AA803" s="571"/>
    </row>
    <row r="804" spans="16:27" s="280" customFormat="1" ht="11.4" x14ac:dyDescent="0.3">
      <c r="P804" s="100"/>
      <c r="Q804" s="303"/>
      <c r="R804" s="100"/>
      <c r="AA804" s="571"/>
    </row>
    <row r="805" spans="16:27" s="280" customFormat="1" ht="11.4" x14ac:dyDescent="0.3">
      <c r="P805" s="100"/>
      <c r="Q805" s="303"/>
      <c r="R805" s="100"/>
      <c r="AA805" s="571"/>
    </row>
    <row r="806" spans="16:27" s="280" customFormat="1" ht="11.4" x14ac:dyDescent="0.3">
      <c r="P806" s="100"/>
      <c r="Q806" s="303"/>
      <c r="R806" s="100"/>
      <c r="AA806" s="571"/>
    </row>
    <row r="807" spans="16:27" s="280" customFormat="1" ht="11.4" x14ac:dyDescent="0.3">
      <c r="P807" s="100"/>
      <c r="Q807" s="303"/>
      <c r="R807" s="100"/>
      <c r="AA807" s="571"/>
    </row>
    <row r="808" spans="16:27" s="280" customFormat="1" ht="11.4" x14ac:dyDescent="0.3">
      <c r="P808" s="100"/>
      <c r="Q808" s="303"/>
      <c r="R808" s="100"/>
      <c r="AA808" s="571"/>
    </row>
    <row r="809" spans="16:27" s="280" customFormat="1" ht="11.4" x14ac:dyDescent="0.3">
      <c r="P809" s="100"/>
      <c r="Q809" s="303"/>
      <c r="R809" s="100"/>
      <c r="AA809" s="571"/>
    </row>
    <row r="810" spans="16:27" s="280" customFormat="1" ht="11.4" x14ac:dyDescent="0.3">
      <c r="P810" s="100"/>
      <c r="Q810" s="303"/>
      <c r="R810" s="100"/>
      <c r="AA810" s="571"/>
    </row>
    <row r="811" spans="16:27" s="280" customFormat="1" ht="11.4" x14ac:dyDescent="0.3">
      <c r="P811" s="100"/>
      <c r="Q811" s="303"/>
      <c r="R811" s="100"/>
      <c r="AA811" s="571"/>
    </row>
    <row r="812" spans="16:27" s="280" customFormat="1" ht="11.4" x14ac:dyDescent="0.3">
      <c r="P812" s="100"/>
      <c r="Q812" s="303"/>
      <c r="R812" s="100"/>
      <c r="AA812" s="571"/>
    </row>
    <row r="813" spans="16:27" s="280" customFormat="1" ht="11.4" x14ac:dyDescent="0.3">
      <c r="P813" s="100"/>
      <c r="Q813" s="303"/>
      <c r="R813" s="100"/>
      <c r="AA813" s="571"/>
    </row>
    <row r="814" spans="16:27" s="280" customFormat="1" ht="11.4" x14ac:dyDescent="0.3">
      <c r="P814" s="100"/>
      <c r="Q814" s="303"/>
      <c r="R814" s="100"/>
      <c r="AA814" s="571"/>
    </row>
    <row r="815" spans="16:27" s="280" customFormat="1" ht="11.4" x14ac:dyDescent="0.3">
      <c r="P815" s="100"/>
      <c r="Q815" s="303"/>
      <c r="R815" s="100"/>
      <c r="AA815" s="571"/>
    </row>
    <row r="816" spans="16:27" s="280" customFormat="1" ht="11.4" x14ac:dyDescent="0.3">
      <c r="P816" s="100"/>
      <c r="Q816" s="303"/>
      <c r="R816" s="100"/>
      <c r="AA816" s="571"/>
    </row>
    <row r="817" spans="16:27" s="280" customFormat="1" ht="11.4" x14ac:dyDescent="0.3">
      <c r="P817" s="100"/>
      <c r="Q817" s="303"/>
      <c r="R817" s="100"/>
      <c r="AA817" s="571"/>
    </row>
    <row r="818" spans="16:27" s="280" customFormat="1" ht="11.4" x14ac:dyDescent="0.3">
      <c r="P818" s="100"/>
      <c r="Q818" s="303"/>
      <c r="R818" s="100"/>
      <c r="AA818" s="571"/>
    </row>
    <row r="819" spans="16:27" s="280" customFormat="1" ht="11.4" x14ac:dyDescent="0.3">
      <c r="P819" s="100"/>
      <c r="Q819" s="303"/>
      <c r="R819" s="100"/>
      <c r="AA819" s="571"/>
    </row>
    <row r="820" spans="16:27" s="280" customFormat="1" ht="11.4" x14ac:dyDescent="0.3">
      <c r="P820" s="100"/>
      <c r="Q820" s="303"/>
      <c r="R820" s="100"/>
      <c r="AA820" s="571"/>
    </row>
    <row r="821" spans="16:27" s="280" customFormat="1" ht="11.4" x14ac:dyDescent="0.3">
      <c r="P821" s="100"/>
      <c r="Q821" s="303"/>
      <c r="R821" s="100"/>
      <c r="AA821" s="571"/>
    </row>
    <row r="822" spans="16:27" s="280" customFormat="1" ht="11.4" x14ac:dyDescent="0.3">
      <c r="P822" s="100"/>
      <c r="Q822" s="303"/>
      <c r="R822" s="100"/>
      <c r="AA822" s="571"/>
    </row>
    <row r="823" spans="16:27" s="280" customFormat="1" ht="11.4" x14ac:dyDescent="0.3">
      <c r="P823" s="100"/>
      <c r="Q823" s="303"/>
      <c r="R823" s="100"/>
      <c r="AA823" s="571"/>
    </row>
    <row r="824" spans="16:27" s="280" customFormat="1" ht="11.4" x14ac:dyDescent="0.3">
      <c r="P824" s="100"/>
      <c r="Q824" s="303"/>
      <c r="R824" s="100"/>
      <c r="AA824" s="571"/>
    </row>
    <row r="825" spans="16:27" s="280" customFormat="1" ht="11.4" x14ac:dyDescent="0.3">
      <c r="P825" s="100"/>
      <c r="Q825" s="303"/>
      <c r="R825" s="100"/>
      <c r="AA825" s="571"/>
    </row>
    <row r="826" spans="16:27" s="280" customFormat="1" ht="11.4" x14ac:dyDescent="0.3">
      <c r="P826" s="100"/>
      <c r="Q826" s="303"/>
      <c r="R826" s="100"/>
      <c r="AA826" s="571"/>
    </row>
    <row r="827" spans="16:27" s="280" customFormat="1" ht="11.4" x14ac:dyDescent="0.3">
      <c r="P827" s="100"/>
      <c r="Q827" s="303"/>
      <c r="R827" s="100"/>
      <c r="AA827" s="571"/>
    </row>
    <row r="828" spans="16:27" s="280" customFormat="1" ht="11.4" x14ac:dyDescent="0.3">
      <c r="P828" s="100"/>
      <c r="Q828" s="303"/>
      <c r="R828" s="100"/>
      <c r="AA828" s="571"/>
    </row>
    <row r="829" spans="16:27" s="280" customFormat="1" ht="11.4" x14ac:dyDescent="0.3">
      <c r="P829" s="100"/>
      <c r="Q829" s="303"/>
      <c r="R829" s="100"/>
      <c r="AA829" s="571"/>
    </row>
    <row r="830" spans="16:27" s="280" customFormat="1" ht="11.4" x14ac:dyDescent="0.3">
      <c r="P830" s="100"/>
      <c r="Q830" s="303"/>
      <c r="R830" s="100"/>
      <c r="AA830" s="571"/>
    </row>
    <row r="831" spans="16:27" s="280" customFormat="1" ht="11.4" x14ac:dyDescent="0.3">
      <c r="P831" s="100"/>
      <c r="Q831" s="303"/>
      <c r="R831" s="100"/>
      <c r="AA831" s="571"/>
    </row>
    <row r="832" spans="16:27" s="280" customFormat="1" ht="11.4" x14ac:dyDescent="0.3">
      <c r="P832" s="100"/>
      <c r="Q832" s="303"/>
      <c r="R832" s="100"/>
      <c r="AA832" s="571"/>
    </row>
    <row r="833" spans="16:27" s="280" customFormat="1" ht="11.4" x14ac:dyDescent="0.3">
      <c r="P833" s="100"/>
      <c r="Q833" s="303"/>
      <c r="R833" s="100"/>
      <c r="AA833" s="571"/>
    </row>
    <row r="834" spans="16:27" s="280" customFormat="1" ht="11.4" x14ac:dyDescent="0.3">
      <c r="P834" s="100"/>
      <c r="Q834" s="303"/>
      <c r="R834" s="100"/>
      <c r="AA834" s="571"/>
    </row>
    <row r="835" spans="16:27" s="280" customFormat="1" ht="11.4" x14ac:dyDescent="0.3">
      <c r="P835" s="100"/>
      <c r="Q835" s="303"/>
      <c r="R835" s="100"/>
      <c r="AA835" s="571"/>
    </row>
    <row r="836" spans="16:27" s="280" customFormat="1" ht="11.4" x14ac:dyDescent="0.3">
      <c r="P836" s="100"/>
      <c r="Q836" s="303"/>
      <c r="R836" s="100"/>
      <c r="AA836" s="571"/>
    </row>
    <row r="837" spans="16:27" s="280" customFormat="1" ht="11.4" x14ac:dyDescent="0.3">
      <c r="P837" s="100"/>
      <c r="Q837" s="303"/>
      <c r="R837" s="100"/>
      <c r="AA837" s="571"/>
    </row>
    <row r="838" spans="16:27" s="280" customFormat="1" ht="11.4" x14ac:dyDescent="0.3">
      <c r="P838" s="100"/>
      <c r="Q838" s="303"/>
      <c r="R838" s="100"/>
      <c r="AA838" s="571"/>
    </row>
    <row r="839" spans="16:27" s="280" customFormat="1" ht="11.4" x14ac:dyDescent="0.3">
      <c r="P839" s="100"/>
      <c r="Q839" s="303"/>
      <c r="R839" s="100"/>
      <c r="AA839" s="571"/>
    </row>
    <row r="840" spans="16:27" s="280" customFormat="1" ht="11.4" x14ac:dyDescent="0.3">
      <c r="P840" s="100"/>
      <c r="Q840" s="303"/>
      <c r="R840" s="100"/>
      <c r="AA840" s="571"/>
    </row>
    <row r="841" spans="16:27" s="280" customFormat="1" ht="11.4" x14ac:dyDescent="0.3">
      <c r="P841" s="100"/>
      <c r="Q841" s="303"/>
      <c r="R841" s="100"/>
      <c r="AA841" s="571"/>
    </row>
    <row r="842" spans="16:27" s="280" customFormat="1" ht="11.4" x14ac:dyDescent="0.3">
      <c r="P842" s="100"/>
      <c r="Q842" s="303"/>
      <c r="R842" s="100"/>
      <c r="AA842" s="571"/>
    </row>
    <row r="843" spans="16:27" s="280" customFormat="1" ht="11.4" x14ac:dyDescent="0.3">
      <c r="P843" s="100"/>
      <c r="Q843" s="303"/>
      <c r="R843" s="100"/>
      <c r="AA843" s="571"/>
    </row>
    <row r="844" spans="16:27" s="280" customFormat="1" ht="11.4" x14ac:dyDescent="0.3">
      <c r="P844" s="100"/>
      <c r="Q844" s="303"/>
      <c r="R844" s="100"/>
      <c r="AA844" s="571"/>
    </row>
    <row r="845" spans="16:27" s="280" customFormat="1" ht="11.4" x14ac:dyDescent="0.3">
      <c r="P845" s="100"/>
      <c r="Q845" s="303"/>
      <c r="R845" s="100"/>
      <c r="AA845" s="571"/>
    </row>
    <row r="846" spans="16:27" s="280" customFormat="1" ht="11.4" x14ac:dyDescent="0.3">
      <c r="P846" s="100"/>
      <c r="Q846" s="303"/>
      <c r="R846" s="100"/>
      <c r="AA846" s="571"/>
    </row>
    <row r="847" spans="16:27" s="280" customFormat="1" ht="11.4" x14ac:dyDescent="0.3">
      <c r="P847" s="100"/>
      <c r="Q847" s="303"/>
      <c r="R847" s="100"/>
      <c r="AA847" s="571"/>
    </row>
    <row r="848" spans="16:27" s="280" customFormat="1" ht="11.4" x14ac:dyDescent="0.3">
      <c r="P848" s="100"/>
      <c r="Q848" s="303"/>
      <c r="R848" s="100"/>
      <c r="AA848" s="571"/>
    </row>
    <row r="849" spans="16:27" s="280" customFormat="1" ht="11.4" x14ac:dyDescent="0.3">
      <c r="P849" s="100"/>
      <c r="Q849" s="303"/>
      <c r="R849" s="100"/>
      <c r="AA849" s="571"/>
    </row>
    <row r="850" spans="16:27" s="280" customFormat="1" ht="11.4" x14ac:dyDescent="0.3">
      <c r="P850" s="100"/>
      <c r="Q850" s="303"/>
      <c r="R850" s="100"/>
      <c r="AA850" s="571"/>
    </row>
    <row r="851" spans="16:27" s="280" customFormat="1" ht="11.4" x14ac:dyDescent="0.3">
      <c r="P851" s="100"/>
      <c r="Q851" s="303"/>
      <c r="R851" s="100"/>
      <c r="AA851" s="571"/>
    </row>
    <row r="852" spans="16:27" s="280" customFormat="1" ht="11.4" x14ac:dyDescent="0.3">
      <c r="P852" s="100"/>
      <c r="Q852" s="303"/>
      <c r="R852" s="100"/>
      <c r="AA852" s="571"/>
    </row>
    <row r="853" spans="16:27" s="280" customFormat="1" ht="11.4" x14ac:dyDescent="0.3">
      <c r="P853" s="100"/>
      <c r="Q853" s="303"/>
      <c r="R853" s="100"/>
      <c r="AA853" s="571"/>
    </row>
    <row r="854" spans="16:27" s="280" customFormat="1" ht="11.4" x14ac:dyDescent="0.3">
      <c r="P854" s="100"/>
      <c r="Q854" s="303"/>
      <c r="R854" s="100"/>
      <c r="AA854" s="571"/>
    </row>
    <row r="855" spans="16:27" s="280" customFormat="1" ht="11.4" x14ac:dyDescent="0.3">
      <c r="P855" s="100"/>
      <c r="Q855" s="303"/>
      <c r="R855" s="100"/>
      <c r="AA855" s="571"/>
    </row>
    <row r="856" spans="16:27" s="280" customFormat="1" ht="11.4" x14ac:dyDescent="0.3">
      <c r="P856" s="100"/>
      <c r="Q856" s="303"/>
      <c r="R856" s="100"/>
      <c r="AA856" s="571"/>
    </row>
    <row r="857" spans="16:27" s="280" customFormat="1" ht="11.4" x14ac:dyDescent="0.3">
      <c r="P857" s="100"/>
      <c r="Q857" s="303"/>
      <c r="R857" s="100"/>
      <c r="AA857" s="571"/>
    </row>
    <row r="858" spans="16:27" s="280" customFormat="1" ht="11.4" x14ac:dyDescent="0.3">
      <c r="P858" s="100"/>
      <c r="Q858" s="303"/>
      <c r="R858" s="100"/>
      <c r="AA858" s="571"/>
    </row>
    <row r="859" spans="16:27" s="280" customFormat="1" ht="11.4" x14ac:dyDescent="0.3">
      <c r="P859" s="100"/>
      <c r="Q859" s="303"/>
      <c r="R859" s="100"/>
      <c r="AA859" s="571"/>
    </row>
    <row r="860" spans="16:27" s="280" customFormat="1" ht="11.4" x14ac:dyDescent="0.3">
      <c r="P860" s="100"/>
      <c r="Q860" s="303"/>
      <c r="R860" s="100"/>
      <c r="AA860" s="571"/>
    </row>
    <row r="861" spans="16:27" s="280" customFormat="1" ht="11.4" x14ac:dyDescent="0.3">
      <c r="P861" s="100"/>
      <c r="Q861" s="303"/>
      <c r="R861" s="100"/>
      <c r="AA861" s="571"/>
    </row>
    <row r="862" spans="16:27" s="280" customFormat="1" ht="11.4" x14ac:dyDescent="0.3">
      <c r="P862" s="100"/>
      <c r="Q862" s="303"/>
      <c r="R862" s="100"/>
      <c r="AA862" s="571"/>
    </row>
    <row r="863" spans="16:27" s="280" customFormat="1" ht="11.4" x14ac:dyDescent="0.3">
      <c r="P863" s="100"/>
      <c r="Q863" s="303"/>
      <c r="R863" s="100"/>
      <c r="AA863" s="571"/>
    </row>
  </sheetData>
  <mergeCells count="121">
    <mergeCell ref="P7:P8"/>
    <mergeCell ref="Q7:Q8"/>
    <mergeCell ref="R7:R8"/>
    <mergeCell ref="C47:C48"/>
    <mergeCell ref="B47:B48"/>
    <mergeCell ref="F47:F48"/>
    <mergeCell ref="G47:G48"/>
    <mergeCell ref="K47:K48"/>
    <mergeCell ref="H48:I48"/>
    <mergeCell ref="C45:C46"/>
    <mergeCell ref="B45:B46"/>
    <mergeCell ref="F45:F46"/>
    <mergeCell ref="G45:G46"/>
    <mergeCell ref="H46:I46"/>
    <mergeCell ref="K45:K46"/>
    <mergeCell ref="H40:I40"/>
    <mergeCell ref="F38:F39"/>
    <mergeCell ref="H34:I34"/>
    <mergeCell ref="H35:I35"/>
    <mergeCell ref="H36:I36"/>
    <mergeCell ref="H32:I32"/>
    <mergeCell ref="H33:I33"/>
    <mergeCell ref="H37:I37"/>
    <mergeCell ref="O7:O8"/>
    <mergeCell ref="H52:I52"/>
    <mergeCell ref="H53:I53"/>
    <mergeCell ref="H49:I49"/>
    <mergeCell ref="H41:I41"/>
    <mergeCell ref="H45:I45"/>
    <mergeCell ref="H47:I47"/>
    <mergeCell ref="F49:F50"/>
    <mergeCell ref="H50:I50"/>
    <mergeCell ref="H51:I51"/>
    <mergeCell ref="H42:I42"/>
    <mergeCell ref="H38:I38"/>
    <mergeCell ref="H39:I39"/>
    <mergeCell ref="F34:F36"/>
    <mergeCell ref="H22:I22"/>
    <mergeCell ref="H23:I23"/>
    <mergeCell ref="H24:I24"/>
    <mergeCell ref="H25:I25"/>
    <mergeCell ref="H26:I26"/>
    <mergeCell ref="H18:I18"/>
    <mergeCell ref="F32:F33"/>
    <mergeCell ref="F23:F26"/>
    <mergeCell ref="F27:F29"/>
    <mergeCell ref="F20:F21"/>
    <mergeCell ref="H20:I20"/>
    <mergeCell ref="H21:I21"/>
    <mergeCell ref="H27:I27"/>
    <mergeCell ref="H4:I4"/>
    <mergeCell ref="H8:I8"/>
    <mergeCell ref="H9:I9"/>
    <mergeCell ref="H10:I10"/>
    <mergeCell ref="H11:I11"/>
    <mergeCell ref="H6:I6"/>
    <mergeCell ref="H28:I28"/>
    <mergeCell ref="H13:I13"/>
    <mergeCell ref="H14:I14"/>
    <mergeCell ref="H17:I17"/>
    <mergeCell ref="H19:I19"/>
    <mergeCell ref="F15:F16"/>
    <mergeCell ref="K20:K21"/>
    <mergeCell ref="D34:D36"/>
    <mergeCell ref="K34:K35"/>
    <mergeCell ref="H29:I29"/>
    <mergeCell ref="K23:K26"/>
    <mergeCell ref="K27:K29"/>
    <mergeCell ref="G23:G26"/>
    <mergeCell ref="H16:I16"/>
    <mergeCell ref="H15:I15"/>
    <mergeCell ref="E32:E33"/>
    <mergeCell ref="E34:E36"/>
    <mergeCell ref="A7:A8"/>
    <mergeCell ref="H7:I7"/>
    <mergeCell ref="J7:J8"/>
    <mergeCell ref="K7:K8"/>
    <mergeCell ref="L7:L8"/>
    <mergeCell ref="H12:I12"/>
    <mergeCell ref="G7:G12"/>
    <mergeCell ref="E7:E12"/>
    <mergeCell ref="B27:B29"/>
    <mergeCell ref="C27:C29"/>
    <mergeCell ref="D27:D29"/>
    <mergeCell ref="B23:B26"/>
    <mergeCell ref="C23:C26"/>
    <mergeCell ref="D23:D26"/>
    <mergeCell ref="F7:F12"/>
    <mergeCell ref="D7:D12"/>
    <mergeCell ref="C7:C12"/>
    <mergeCell ref="E15:E16"/>
    <mergeCell ref="E20:E21"/>
    <mergeCell ref="E23:E26"/>
    <mergeCell ref="E27:E29"/>
    <mergeCell ref="B15:B16"/>
    <mergeCell ref="C15:C16"/>
    <mergeCell ref="D15:D16"/>
    <mergeCell ref="E38:E39"/>
    <mergeCell ref="E45:E46"/>
    <mergeCell ref="E47:E48"/>
    <mergeCell ref="E49:E50"/>
    <mergeCell ref="M7:M8"/>
    <mergeCell ref="N7:N8"/>
    <mergeCell ref="B7:B12"/>
    <mergeCell ref="K49:K50"/>
    <mergeCell ref="B38:B39"/>
    <mergeCell ref="C38:C39"/>
    <mergeCell ref="D38:D39"/>
    <mergeCell ref="G49:G50"/>
    <mergeCell ref="B49:B50"/>
    <mergeCell ref="C49:C50"/>
    <mergeCell ref="D32:D33"/>
    <mergeCell ref="D49:D50"/>
    <mergeCell ref="B34:B36"/>
    <mergeCell ref="D20:D21"/>
    <mergeCell ref="C20:C21"/>
    <mergeCell ref="G20:G21"/>
    <mergeCell ref="B20:B21"/>
    <mergeCell ref="B32:B33"/>
    <mergeCell ref="C32:C33"/>
    <mergeCell ref="C34:C36"/>
  </mergeCells>
  <phoneticPr fontId="12" type="noConversion"/>
  <conditionalFormatting sqref="L29 L26:L27 L24 L6:L7 L9:L11 L13:L20">
    <cfRule type="cellIs" dxfId="185" priority="158" operator="equal">
      <formula>#REF!</formula>
    </cfRule>
    <cfRule type="cellIs" dxfId="184" priority="159" operator="equal">
      <formula>#REF!</formula>
    </cfRule>
    <cfRule type="cellIs" dxfId="183" priority="160" operator="equal">
      <formula>#REF!</formula>
    </cfRule>
  </conditionalFormatting>
  <conditionalFormatting sqref="D56:F56 E7:F7">
    <cfRule type="cellIs" dxfId="182" priority="157" operator="equal">
      <formula>"No"</formula>
    </cfRule>
  </conditionalFormatting>
  <conditionalFormatting sqref="L29 L26:L27 L24 L6:L7 L55 L45:L46 L49 L9:L11 L13:L20 L51:L53 L32:L42">
    <cfRule type="cellIs" dxfId="181" priority="155" operator="equal">
      <formula>"Pass"</formula>
    </cfRule>
    <cfRule type="cellIs" dxfId="180" priority="156" operator="equal">
      <formula>"Fail"</formula>
    </cfRule>
  </conditionalFormatting>
  <conditionalFormatting sqref="L55 L45:L46 L49 L51:L53 L32:L42">
    <cfRule type="cellIs" dxfId="179" priority="149" operator="equal">
      <formula>#REF!</formula>
    </cfRule>
    <cfRule type="cellIs" dxfId="178" priority="150" operator="equal">
      <formula>#REF!</formula>
    </cfRule>
    <cfRule type="cellIs" dxfId="177" priority="151" operator="equal">
      <formula>#REF!</formula>
    </cfRule>
  </conditionalFormatting>
  <conditionalFormatting sqref="L43:L44">
    <cfRule type="cellIs" dxfId="176" priority="108" operator="equal">
      <formula>#REF!</formula>
    </cfRule>
    <cfRule type="cellIs" dxfId="175" priority="109" operator="equal">
      <formula>#REF!</formula>
    </cfRule>
    <cfRule type="cellIs" dxfId="174" priority="110" operator="equal">
      <formula>#REF!</formula>
    </cfRule>
  </conditionalFormatting>
  <conditionalFormatting sqref="L43:L44">
    <cfRule type="cellIs" dxfId="173" priority="106" operator="equal">
      <formula>"Pass"</formula>
    </cfRule>
    <cfRule type="cellIs" dxfId="172" priority="107" operator="equal">
      <formula>"Fail"</formula>
    </cfRule>
  </conditionalFormatting>
  <conditionalFormatting sqref="L54">
    <cfRule type="cellIs" dxfId="171" priority="102" operator="equal">
      <formula>#REF!</formula>
    </cfRule>
    <cfRule type="cellIs" dxfId="170" priority="103" operator="equal">
      <formula>#REF!</formula>
    </cfRule>
    <cfRule type="cellIs" dxfId="169" priority="104" operator="equal">
      <formula>#REF!</formula>
    </cfRule>
  </conditionalFormatting>
  <conditionalFormatting sqref="L54">
    <cfRule type="cellIs" dxfId="168" priority="100" operator="equal">
      <formula>"Pass"</formula>
    </cfRule>
    <cfRule type="cellIs" dxfId="167" priority="101" operator="equal">
      <formula>"Fail"</formula>
    </cfRule>
  </conditionalFormatting>
  <conditionalFormatting sqref="L50">
    <cfRule type="cellIs" dxfId="166" priority="91" operator="equal">
      <formula>"Pass"</formula>
    </cfRule>
    <cfRule type="cellIs" dxfId="165" priority="92" operator="equal">
      <formula>"Fail"</formula>
    </cfRule>
  </conditionalFormatting>
  <conditionalFormatting sqref="L50">
    <cfRule type="cellIs" dxfId="164" priority="88" operator="equal">
      <formula>#REF!</formula>
    </cfRule>
    <cfRule type="cellIs" dxfId="163" priority="89" operator="equal">
      <formula>#REF!</formula>
    </cfRule>
    <cfRule type="cellIs" dxfId="162" priority="90" operator="equal">
      <formula>#REF!</formula>
    </cfRule>
  </conditionalFormatting>
  <conditionalFormatting sqref="L28">
    <cfRule type="cellIs" dxfId="161" priority="85" operator="equal">
      <formula>#REF!</formula>
    </cfRule>
    <cfRule type="cellIs" dxfId="160" priority="86" operator="equal">
      <formula>#REF!</formula>
    </cfRule>
    <cfRule type="cellIs" dxfId="159" priority="87" operator="equal">
      <formula>#REF!</formula>
    </cfRule>
  </conditionalFormatting>
  <conditionalFormatting sqref="L28">
    <cfRule type="cellIs" dxfId="158" priority="83" operator="equal">
      <formula>"Pass"</formula>
    </cfRule>
    <cfRule type="cellIs" dxfId="157" priority="84" operator="equal">
      <formula>"Fail"</formula>
    </cfRule>
  </conditionalFormatting>
  <conditionalFormatting sqref="L25">
    <cfRule type="cellIs" dxfId="156" priority="80" operator="equal">
      <formula>#REF!</formula>
    </cfRule>
    <cfRule type="cellIs" dxfId="155" priority="81" operator="equal">
      <formula>#REF!</formula>
    </cfRule>
    <cfRule type="cellIs" dxfId="154" priority="82" operator="equal">
      <formula>#REF!</formula>
    </cfRule>
  </conditionalFormatting>
  <conditionalFormatting sqref="L25">
    <cfRule type="cellIs" dxfId="153" priority="78" operator="equal">
      <formula>"Pass"</formula>
    </cfRule>
    <cfRule type="cellIs" dxfId="152" priority="79" operator="equal">
      <formula>"Fail"</formula>
    </cfRule>
  </conditionalFormatting>
  <conditionalFormatting sqref="L23">
    <cfRule type="cellIs" dxfId="151" priority="75" operator="equal">
      <formula>#REF!</formula>
    </cfRule>
    <cfRule type="cellIs" dxfId="150" priority="76" operator="equal">
      <formula>#REF!</formula>
    </cfRule>
    <cfRule type="cellIs" dxfId="149" priority="77" operator="equal">
      <formula>#REF!</formula>
    </cfRule>
  </conditionalFormatting>
  <conditionalFormatting sqref="L23">
    <cfRule type="cellIs" dxfId="148" priority="73" operator="equal">
      <formula>"Pass"</formula>
    </cfRule>
    <cfRule type="cellIs" dxfId="147" priority="74" operator="equal">
      <formula>"Fail"</formula>
    </cfRule>
  </conditionalFormatting>
  <conditionalFormatting sqref="L21:L22">
    <cfRule type="cellIs" dxfId="146" priority="70" operator="equal">
      <formula>#REF!</formula>
    </cfRule>
    <cfRule type="cellIs" dxfId="145" priority="71" operator="equal">
      <formula>#REF!</formula>
    </cfRule>
    <cfRule type="cellIs" dxfId="144" priority="72" operator="equal">
      <formula>#REF!</formula>
    </cfRule>
  </conditionalFormatting>
  <conditionalFormatting sqref="L21:L22">
    <cfRule type="cellIs" dxfId="143" priority="68" operator="equal">
      <formula>"Pass"</formula>
    </cfRule>
    <cfRule type="cellIs" dxfId="142" priority="69" operator="equal">
      <formula>"Fail"</formula>
    </cfRule>
  </conditionalFormatting>
  <conditionalFormatting sqref="E4:F4">
    <cfRule type="cellIs" dxfId="141" priority="67" operator="equal">
      <formula>"No"</formula>
    </cfRule>
  </conditionalFormatting>
  <conditionalFormatting sqref="L12">
    <cfRule type="cellIs" dxfId="140" priority="32" operator="equal">
      <formula>#REF!</formula>
    </cfRule>
    <cfRule type="cellIs" dxfId="139" priority="33" operator="equal">
      <formula>#REF!</formula>
    </cfRule>
    <cfRule type="cellIs" dxfId="138" priority="34" operator="equal">
      <formula>#REF!</formula>
    </cfRule>
  </conditionalFormatting>
  <conditionalFormatting sqref="L12">
    <cfRule type="cellIs" dxfId="137" priority="30" operator="equal">
      <formula>"Pass"</formula>
    </cfRule>
    <cfRule type="cellIs" dxfId="136" priority="31" operator="equal">
      <formula>"Fail"</formula>
    </cfRule>
  </conditionalFormatting>
  <conditionalFormatting sqref="E6:F6">
    <cfRule type="cellIs" dxfId="135" priority="29" operator="equal">
      <formula>"No"</formula>
    </cfRule>
  </conditionalFormatting>
  <conditionalFormatting sqref="E32:F32">
    <cfRule type="cellIs" dxfId="134" priority="15" operator="equal">
      <formula>"No"</formula>
    </cfRule>
  </conditionalFormatting>
  <conditionalFormatting sqref="E38:F38">
    <cfRule type="cellIs" dxfId="133" priority="11" operator="equal">
      <formula>"No"</formula>
    </cfRule>
  </conditionalFormatting>
  <conditionalFormatting sqref="L47:L48">
    <cfRule type="cellIs" dxfId="132" priority="4" operator="equal">
      <formula>"Pass"</formula>
    </cfRule>
    <cfRule type="cellIs" dxfId="131" priority="5" operator="equal">
      <formula>"Fail"</formula>
    </cfRule>
  </conditionalFormatting>
  <conditionalFormatting sqref="L47:L48">
    <cfRule type="cellIs" dxfId="130" priority="1" operator="equal">
      <formula>#REF!</formula>
    </cfRule>
    <cfRule type="cellIs" dxfId="129" priority="2" operator="equal">
      <formula>#REF!</formula>
    </cfRule>
    <cfRule type="cellIs" dxfId="128" priority="3" operator="equal">
      <formula>#REF!</formula>
    </cfRule>
  </conditionalFormatting>
  <dataValidations count="1">
    <dataValidation type="list" allowBlank="1" showInputMessage="1" showErrorMessage="1" sqref="L6:L7 L9:L29 L32:L55" xr:uid="{F73BA62B-B4D5-42CE-A088-F47F6D81B6D1}">
      <formula1>$L$57:$L$60</formula1>
    </dataValidation>
  </dataValidations>
  <pageMargins left="0.23622047244094491" right="0.23622047244094491" top="0.74803149606299213" bottom="0.74803149606299213" header="0.31496062992125984" footer="0.31496062992125984"/>
  <pageSetup paperSize="8" scale="36"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ADD5-778A-4DA7-B4A8-1C8425A2E62E}">
  <sheetPr>
    <pageSetUpPr fitToPage="1"/>
  </sheetPr>
  <dimension ref="A1:Z375"/>
  <sheetViews>
    <sheetView zoomScale="80" zoomScaleNormal="80" workbookViewId="0">
      <selection activeCell="D26" sqref="D26"/>
    </sheetView>
  </sheetViews>
  <sheetFormatPr defaultColWidth="9.109375" defaultRowHeight="13.8" x14ac:dyDescent="0.3"/>
  <cols>
    <col min="1" max="1" width="7.33203125" style="65" customWidth="1"/>
    <col min="2" max="2" width="15.6640625" style="82" customWidth="1"/>
    <col min="3" max="3" width="46.109375" style="80" customWidth="1"/>
    <col min="4" max="4" width="56" style="80" customWidth="1"/>
    <col min="5" max="5" width="38.88671875" style="188" customWidth="1"/>
    <col min="6" max="6" width="76.33203125" style="80" customWidth="1"/>
    <col min="7" max="7" width="16.5546875" style="81" customWidth="1"/>
    <col min="8" max="8" width="36.33203125" style="81" customWidth="1"/>
    <col min="9" max="9" width="50.6640625" style="80" customWidth="1"/>
    <col min="10" max="10" width="8.109375" style="70" customWidth="1"/>
    <col min="11" max="15" width="9.109375" style="70"/>
    <col min="16" max="16384" width="9.109375" style="65"/>
  </cols>
  <sheetData>
    <row r="1" spans="2:15" s="59" customFormat="1" ht="12" customHeight="1" x14ac:dyDescent="0.3">
      <c r="B1" s="60"/>
      <c r="C1" s="61"/>
      <c r="D1" s="61"/>
      <c r="E1" s="186"/>
      <c r="F1" s="61"/>
      <c r="G1" s="62"/>
      <c r="H1" s="62"/>
      <c r="I1" s="61"/>
      <c r="J1" s="63"/>
      <c r="K1" s="63"/>
      <c r="L1" s="63"/>
      <c r="M1" s="63"/>
      <c r="N1" s="63"/>
      <c r="O1" s="63"/>
    </row>
    <row r="2" spans="2:15" s="59" customFormat="1" ht="15.6" x14ac:dyDescent="0.3">
      <c r="B2" s="174" t="s">
        <v>155</v>
      </c>
      <c r="C2" s="320" t="s">
        <v>700</v>
      </c>
      <c r="D2" s="850" t="s">
        <v>339</v>
      </c>
      <c r="E2" s="851"/>
      <c r="F2" s="62"/>
      <c r="G2" s="62"/>
      <c r="H2" s="61"/>
      <c r="I2" s="61"/>
      <c r="J2" s="63"/>
      <c r="K2" s="63"/>
      <c r="L2" s="63"/>
      <c r="M2" s="63"/>
      <c r="N2" s="63"/>
      <c r="O2" s="63"/>
    </row>
    <row r="3" spans="2:15" s="59" customFormat="1" ht="15.6" x14ac:dyDescent="0.3">
      <c r="B3" s="321" t="s">
        <v>358</v>
      </c>
      <c r="C3" s="509" t="s">
        <v>16</v>
      </c>
      <c r="D3" s="852" t="s">
        <v>1305</v>
      </c>
      <c r="E3" s="853"/>
      <c r="F3" s="62"/>
      <c r="G3" s="62"/>
      <c r="H3" s="61"/>
      <c r="I3" s="61"/>
      <c r="J3" s="63"/>
      <c r="K3" s="63"/>
      <c r="L3" s="63"/>
      <c r="M3" s="63"/>
      <c r="N3" s="63"/>
      <c r="O3" s="63"/>
    </row>
    <row r="4" spans="2:15" s="59" customFormat="1" ht="15.6" x14ac:dyDescent="0.3">
      <c r="B4" s="321" t="s">
        <v>359</v>
      </c>
      <c r="C4" s="240" t="s">
        <v>17</v>
      </c>
      <c r="D4" s="854" t="s">
        <v>1306</v>
      </c>
      <c r="E4" s="855"/>
      <c r="F4" s="62"/>
      <c r="G4" s="62"/>
      <c r="H4" s="61"/>
      <c r="I4" s="61"/>
      <c r="J4" s="63"/>
      <c r="K4" s="63"/>
      <c r="L4" s="63"/>
      <c r="M4" s="63"/>
      <c r="N4" s="63"/>
      <c r="O4" s="63"/>
    </row>
    <row r="5" spans="2:15" s="59" customFormat="1" ht="14.25" customHeight="1" x14ac:dyDescent="0.3">
      <c r="B5" s="321" t="s">
        <v>360</v>
      </c>
      <c r="C5" s="509" t="s">
        <v>16</v>
      </c>
      <c r="D5" s="856" t="s">
        <v>401</v>
      </c>
      <c r="E5" s="857"/>
      <c r="F5" s="62"/>
      <c r="G5" s="62"/>
      <c r="H5" s="61"/>
      <c r="I5" s="61"/>
      <c r="J5" s="63"/>
      <c r="K5" s="63"/>
      <c r="L5" s="63"/>
      <c r="M5" s="63"/>
      <c r="N5" s="63"/>
      <c r="O5" s="63"/>
    </row>
    <row r="6" spans="2:15" s="59" customFormat="1" ht="14.25" customHeight="1" x14ac:dyDescent="0.3">
      <c r="B6" s="321" t="s">
        <v>361</v>
      </c>
      <c r="C6" s="509" t="s">
        <v>16</v>
      </c>
      <c r="D6" s="858" t="s">
        <v>400</v>
      </c>
      <c r="E6" s="859"/>
      <c r="F6" s="62"/>
      <c r="G6" s="62"/>
      <c r="H6" s="61"/>
      <c r="I6" s="61"/>
      <c r="J6" s="63"/>
      <c r="K6" s="63"/>
      <c r="L6" s="63"/>
      <c r="M6" s="63"/>
      <c r="N6" s="63"/>
      <c r="O6" s="63"/>
    </row>
    <row r="7" spans="2:15" s="59" customFormat="1" ht="14.25" customHeight="1" x14ac:dyDescent="0.3">
      <c r="B7" s="321" t="s">
        <v>362</v>
      </c>
      <c r="C7" s="238" t="s">
        <v>16</v>
      </c>
      <c r="D7" s="860" t="s">
        <v>404</v>
      </c>
      <c r="E7" s="861"/>
      <c r="F7" s="62"/>
      <c r="G7" s="62"/>
      <c r="H7" s="61"/>
      <c r="I7" s="61"/>
      <c r="J7" s="63"/>
      <c r="K7" s="63"/>
      <c r="L7" s="63"/>
      <c r="M7" s="63"/>
      <c r="N7" s="63"/>
      <c r="O7" s="63"/>
    </row>
    <row r="8" spans="2:15" s="59" customFormat="1" ht="14.25" customHeight="1" x14ac:dyDescent="0.3">
      <c r="B8" s="321" t="s">
        <v>363</v>
      </c>
      <c r="C8" s="238" t="s">
        <v>16</v>
      </c>
      <c r="D8" s="867" t="s">
        <v>1307</v>
      </c>
      <c r="E8" s="867"/>
      <c r="F8" s="62"/>
      <c r="G8" s="62"/>
      <c r="H8" s="61"/>
      <c r="I8" s="61"/>
      <c r="J8" s="63"/>
      <c r="K8" s="63"/>
      <c r="L8" s="63"/>
      <c r="M8" s="63"/>
      <c r="N8" s="63"/>
      <c r="O8" s="63"/>
    </row>
    <row r="9" spans="2:15" s="59" customFormat="1" ht="14.25" customHeight="1" x14ac:dyDescent="0.3">
      <c r="B9" s="321" t="s">
        <v>364</v>
      </c>
      <c r="C9" s="238" t="s">
        <v>16</v>
      </c>
      <c r="D9" s="867" t="s">
        <v>1308</v>
      </c>
      <c r="E9" s="867"/>
      <c r="F9" s="62"/>
      <c r="G9" s="62"/>
      <c r="H9" s="61"/>
      <c r="I9" s="61"/>
      <c r="J9" s="63"/>
      <c r="K9" s="63"/>
      <c r="L9" s="63"/>
      <c r="M9" s="63"/>
      <c r="N9" s="63"/>
      <c r="O9" s="63"/>
    </row>
    <row r="10" spans="2:15" s="59" customFormat="1" ht="14.25" customHeight="1" x14ac:dyDescent="0.3">
      <c r="B10" s="321" t="s">
        <v>365</v>
      </c>
      <c r="C10" s="240" t="s">
        <v>17</v>
      </c>
      <c r="D10" s="868" t="s">
        <v>402</v>
      </c>
      <c r="E10" s="869"/>
      <c r="F10" s="62"/>
      <c r="G10" s="62"/>
      <c r="H10" s="61"/>
      <c r="I10" s="61"/>
      <c r="J10" s="63"/>
      <c r="K10" s="63"/>
      <c r="L10" s="63"/>
      <c r="M10" s="63"/>
      <c r="N10" s="63"/>
      <c r="O10" s="63"/>
    </row>
    <row r="11" spans="2:15" s="59" customFormat="1" ht="14.4" x14ac:dyDescent="0.3">
      <c r="B11" s="321" t="s">
        <v>366</v>
      </c>
      <c r="C11" s="238" t="s">
        <v>16</v>
      </c>
      <c r="D11" s="510" t="s">
        <v>371</v>
      </c>
      <c r="E11" s="510"/>
      <c r="F11" s="62"/>
      <c r="G11" s="62"/>
      <c r="H11" s="61"/>
      <c r="I11" s="61"/>
      <c r="J11" s="63"/>
      <c r="K11" s="63"/>
      <c r="L11" s="63"/>
      <c r="M11" s="63"/>
      <c r="N11" s="63"/>
      <c r="O11" s="63"/>
    </row>
    <row r="12" spans="2:15" s="59" customFormat="1" ht="14.4" x14ac:dyDescent="0.3">
      <c r="B12" s="321" t="s">
        <v>367</v>
      </c>
      <c r="C12" s="238" t="s">
        <v>16</v>
      </c>
      <c r="D12" s="864" t="s">
        <v>368</v>
      </c>
      <c r="E12" s="865"/>
      <c r="F12" s="62"/>
      <c r="G12" s="62"/>
      <c r="H12" s="61"/>
      <c r="I12" s="61"/>
      <c r="J12" s="63"/>
      <c r="K12" s="63"/>
      <c r="L12" s="63"/>
      <c r="M12" s="63"/>
      <c r="N12" s="63"/>
      <c r="O12" s="63"/>
    </row>
    <row r="13" spans="2:15" s="59" customFormat="1" ht="14.4" x14ac:dyDescent="0.3">
      <c r="B13" s="321" t="s">
        <v>405</v>
      </c>
      <c r="C13" s="240" t="s">
        <v>17</v>
      </c>
      <c r="D13" s="862" t="s">
        <v>403</v>
      </c>
      <c r="E13" s="863"/>
      <c r="F13" s="62"/>
      <c r="G13" s="62"/>
      <c r="H13" s="61"/>
      <c r="I13" s="61"/>
      <c r="J13" s="63"/>
      <c r="K13" s="63"/>
      <c r="L13" s="63"/>
      <c r="M13" s="63"/>
      <c r="N13" s="63"/>
      <c r="O13" s="63"/>
    </row>
    <row r="14" spans="2:15" s="59" customFormat="1" ht="14.4" x14ac:dyDescent="0.3">
      <c r="B14" s="321" t="s">
        <v>406</v>
      </c>
      <c r="C14" s="238" t="s">
        <v>701</v>
      </c>
      <c r="D14" s="864" t="s">
        <v>717</v>
      </c>
      <c r="E14" s="865"/>
      <c r="F14" s="62"/>
      <c r="G14" s="62"/>
      <c r="H14" s="61"/>
      <c r="I14" s="61"/>
      <c r="J14" s="63"/>
      <c r="K14" s="63"/>
      <c r="L14" s="63"/>
      <c r="M14" s="63"/>
      <c r="N14" s="63"/>
      <c r="O14" s="63"/>
    </row>
    <row r="15" spans="2:15" s="59" customFormat="1" ht="14.4" x14ac:dyDescent="0.3">
      <c r="B15" s="321" t="s">
        <v>407</v>
      </c>
      <c r="C15" s="240" t="s">
        <v>17</v>
      </c>
      <c r="D15" s="862" t="s">
        <v>718</v>
      </c>
      <c r="E15" s="863"/>
      <c r="F15" s="62"/>
      <c r="G15" s="62"/>
      <c r="H15" s="61"/>
      <c r="I15" s="61"/>
      <c r="J15" s="63"/>
      <c r="K15" s="63"/>
      <c r="L15" s="63"/>
      <c r="M15" s="63"/>
      <c r="N15" s="63"/>
      <c r="O15" s="63"/>
    </row>
    <row r="16" spans="2:15" s="59" customFormat="1" ht="14.4" x14ac:dyDescent="0.3">
      <c r="B16" s="321" t="s">
        <v>408</v>
      </c>
      <c r="C16" s="238" t="s">
        <v>16</v>
      </c>
      <c r="D16" s="864" t="s">
        <v>427</v>
      </c>
      <c r="E16" s="865"/>
      <c r="F16" s="62"/>
      <c r="G16" s="62"/>
      <c r="H16" s="61"/>
      <c r="I16" s="61"/>
      <c r="J16" s="63"/>
      <c r="K16" s="63"/>
      <c r="L16" s="63"/>
      <c r="M16" s="63"/>
      <c r="N16" s="63"/>
      <c r="O16" s="63"/>
    </row>
    <row r="17" spans="1:15" s="59" customFormat="1" ht="14.4" x14ac:dyDescent="0.3">
      <c r="B17" s="321" t="s">
        <v>409</v>
      </c>
      <c r="C17" s="240" t="s">
        <v>17</v>
      </c>
      <c r="D17" s="862" t="s">
        <v>428</v>
      </c>
      <c r="E17" s="863"/>
      <c r="F17" s="62"/>
      <c r="G17" s="62"/>
      <c r="H17" s="61"/>
      <c r="I17" s="61"/>
      <c r="J17" s="63"/>
      <c r="K17" s="63"/>
      <c r="L17" s="63"/>
      <c r="M17" s="63"/>
      <c r="N17" s="63"/>
      <c r="O17" s="63"/>
    </row>
    <row r="18" spans="1:15" s="59" customFormat="1" ht="14.4" x14ac:dyDescent="0.3">
      <c r="B18" s="321" t="s">
        <v>410</v>
      </c>
      <c r="C18" s="238" t="s">
        <v>16</v>
      </c>
      <c r="D18" s="864" t="s">
        <v>1011</v>
      </c>
      <c r="E18" s="865"/>
      <c r="F18" s="62"/>
      <c r="G18" s="62"/>
      <c r="H18" s="61"/>
      <c r="I18" s="61"/>
      <c r="J18" s="63"/>
      <c r="K18" s="63"/>
      <c r="L18" s="63"/>
      <c r="M18" s="63"/>
      <c r="N18" s="63"/>
      <c r="O18" s="63"/>
    </row>
    <row r="19" spans="1:15" s="59" customFormat="1" ht="14.4" x14ac:dyDescent="0.3">
      <c r="B19" s="321" t="s">
        <v>411</v>
      </c>
      <c r="C19" s="240" t="s">
        <v>17</v>
      </c>
      <c r="D19" s="862" t="s">
        <v>1012</v>
      </c>
      <c r="E19" s="863"/>
      <c r="F19" s="62"/>
      <c r="G19" s="62"/>
      <c r="H19" s="61"/>
      <c r="I19" s="61"/>
      <c r="J19" s="63"/>
      <c r="K19" s="63"/>
      <c r="L19" s="63"/>
      <c r="M19" s="63"/>
      <c r="N19" s="63"/>
      <c r="O19" s="63"/>
    </row>
    <row r="20" spans="1:15" s="59" customFormat="1" x14ac:dyDescent="0.3">
      <c r="A20" s="62"/>
      <c r="B20" s="62"/>
      <c r="C20" s="62"/>
      <c r="D20" s="62"/>
      <c r="E20" s="62"/>
      <c r="F20" s="62"/>
      <c r="G20" s="62"/>
      <c r="H20" s="61"/>
      <c r="I20" s="61"/>
      <c r="J20" s="63"/>
      <c r="K20" s="63"/>
      <c r="L20" s="63"/>
      <c r="M20" s="63"/>
      <c r="N20" s="63"/>
      <c r="O20" s="63"/>
    </row>
    <row r="21" spans="1:15" s="59" customFormat="1" ht="14.4" x14ac:dyDescent="0.3">
      <c r="A21" s="62"/>
      <c r="B21" s="175" t="s">
        <v>340</v>
      </c>
      <c r="C21" s="866" t="s">
        <v>358</v>
      </c>
      <c r="D21" s="866"/>
      <c r="E21" s="866"/>
      <c r="F21" s="866"/>
      <c r="G21" s="866"/>
      <c r="H21" s="866"/>
      <c r="I21" s="866"/>
      <c r="J21" s="272"/>
      <c r="K21" s="63"/>
      <c r="L21" s="63"/>
      <c r="M21" s="63"/>
      <c r="N21" s="63"/>
      <c r="O21" s="63"/>
    </row>
    <row r="22" spans="1:15" s="59" customFormat="1" ht="68.25" customHeight="1" x14ac:dyDescent="0.3">
      <c r="A22" s="62"/>
      <c r="B22" s="66" t="s">
        <v>341</v>
      </c>
      <c r="C22" s="881" t="s">
        <v>1309</v>
      </c>
      <c r="D22" s="881"/>
      <c r="E22" s="881"/>
      <c r="F22" s="881"/>
      <c r="G22" s="881"/>
      <c r="H22" s="881"/>
      <c r="I22" s="881"/>
      <c r="J22" s="272"/>
      <c r="K22" s="63"/>
      <c r="L22" s="63"/>
      <c r="M22" s="63"/>
      <c r="N22" s="63"/>
      <c r="O22" s="63"/>
    </row>
    <row r="23" spans="1:15" s="59" customFormat="1" ht="36" customHeight="1" x14ac:dyDescent="0.3">
      <c r="A23" s="62"/>
      <c r="B23" s="67" t="s">
        <v>342</v>
      </c>
      <c r="C23" s="882" t="s">
        <v>1310</v>
      </c>
      <c r="D23" s="882"/>
      <c r="E23" s="882"/>
      <c r="F23" s="882"/>
      <c r="G23" s="882"/>
      <c r="H23" s="882"/>
      <c r="I23" s="882"/>
      <c r="J23" s="272"/>
      <c r="K23" s="63"/>
      <c r="L23" s="63"/>
      <c r="M23" s="63"/>
      <c r="N23" s="63"/>
      <c r="O23" s="63"/>
    </row>
    <row r="24" spans="1:15" s="59" customFormat="1" ht="31.8" x14ac:dyDescent="0.3">
      <c r="A24" s="62"/>
      <c r="B24" s="870" t="s">
        <v>343</v>
      </c>
      <c r="C24" s="172" t="s">
        <v>344</v>
      </c>
      <c r="D24" s="184" t="s">
        <v>345</v>
      </c>
      <c r="E24" s="172" t="s">
        <v>346</v>
      </c>
      <c r="F24" s="172" t="s">
        <v>347</v>
      </c>
      <c r="G24" s="173" t="s">
        <v>348</v>
      </c>
      <c r="H24" s="173" t="s">
        <v>501</v>
      </c>
      <c r="I24" s="173" t="s">
        <v>5</v>
      </c>
      <c r="J24" s="68" t="s">
        <v>6</v>
      </c>
      <c r="K24" s="63"/>
      <c r="L24" s="63"/>
      <c r="M24" s="63"/>
      <c r="N24" s="63"/>
      <c r="O24" s="63"/>
    </row>
    <row r="25" spans="1:15" s="59" customFormat="1" ht="187.2" x14ac:dyDescent="0.3">
      <c r="A25" s="62"/>
      <c r="B25" s="871"/>
      <c r="C25" s="202" t="s">
        <v>1311</v>
      </c>
      <c r="D25" s="171" t="s">
        <v>1520</v>
      </c>
      <c r="E25" s="507" t="s">
        <v>1312</v>
      </c>
      <c r="F25" s="202" t="s">
        <v>617</v>
      </c>
      <c r="G25" s="69" t="s">
        <v>8</v>
      </c>
      <c r="H25" s="322"/>
      <c r="I25" s="322"/>
      <c r="J25" s="323">
        <f>IF(G25="","0",IF(G25="Pass",1,IF(G25="Fail",0,IF(G25="TBD",0,IF(G25="N/A (Please provide reasons)",1)))))</f>
        <v>0</v>
      </c>
      <c r="K25" s="63"/>
      <c r="L25" s="63"/>
      <c r="M25" s="63"/>
      <c r="N25" s="63"/>
      <c r="O25" s="63"/>
    </row>
    <row r="26" spans="1:15" s="59" customFormat="1" ht="86.4" x14ac:dyDescent="0.3">
      <c r="A26" s="62"/>
      <c r="B26" s="871"/>
      <c r="C26" s="202" t="s">
        <v>1313</v>
      </c>
      <c r="D26" s="171" t="s">
        <v>1314</v>
      </c>
      <c r="E26" s="507" t="s">
        <v>1315</v>
      </c>
      <c r="F26" s="202" t="s">
        <v>1316</v>
      </c>
      <c r="G26" s="69" t="s">
        <v>8</v>
      </c>
      <c r="H26" s="322"/>
      <c r="I26" s="322"/>
      <c r="J26" s="323">
        <f>IF(G26="","0",IF(G26="Pass",1,IF(G26="Fail",0,IF(G26="TBD",0,IF(G26="N/A (Please provide reasons)",1)))))</f>
        <v>0</v>
      </c>
      <c r="K26" s="63"/>
      <c r="L26" s="63"/>
      <c r="M26" s="63"/>
      <c r="N26" s="63"/>
      <c r="O26" s="63"/>
    </row>
    <row r="27" spans="1:15" s="59" customFormat="1" ht="14.4" x14ac:dyDescent="0.3">
      <c r="A27" s="62"/>
      <c r="B27" s="64" t="s">
        <v>351</v>
      </c>
      <c r="C27" s="324" t="str">
        <f>IF(K27=100%, "Complete", "Incomplete")</f>
        <v>Incomplete</v>
      </c>
      <c r="D27" s="325"/>
      <c r="E27" s="326"/>
      <c r="F27" s="325"/>
      <c r="G27" s="327"/>
      <c r="H27" s="327"/>
      <c r="I27" s="325"/>
      <c r="J27" s="325"/>
      <c r="K27" s="72">
        <f>SUM(J25:J26) / (COUNT(J25:J26))</f>
        <v>0</v>
      </c>
      <c r="L27" s="63"/>
      <c r="M27" s="63"/>
      <c r="N27" s="63"/>
      <c r="O27" s="63"/>
    </row>
    <row r="28" spans="1:15" s="59" customFormat="1" x14ac:dyDescent="0.3">
      <c r="A28" s="62"/>
      <c r="B28" s="62"/>
      <c r="C28" s="62"/>
      <c r="D28" s="62"/>
      <c r="E28" s="62"/>
      <c r="F28" s="62"/>
      <c r="G28" s="62"/>
      <c r="H28" s="61"/>
      <c r="I28" s="61"/>
      <c r="J28" s="63"/>
      <c r="K28" s="63"/>
      <c r="L28" s="63"/>
      <c r="M28" s="63"/>
      <c r="N28" s="63"/>
      <c r="O28" s="63"/>
    </row>
    <row r="29" spans="1:15" s="59" customFormat="1" ht="14.4" x14ac:dyDescent="0.3">
      <c r="A29" s="62"/>
      <c r="B29" s="175" t="s">
        <v>340</v>
      </c>
      <c r="C29" s="866" t="s">
        <v>359</v>
      </c>
      <c r="D29" s="866"/>
      <c r="E29" s="866"/>
      <c r="F29" s="866"/>
      <c r="G29" s="866"/>
      <c r="H29" s="866"/>
      <c r="I29" s="866"/>
      <c r="J29" s="63"/>
      <c r="K29" s="63"/>
      <c r="L29" s="63"/>
      <c r="M29" s="63"/>
      <c r="N29" s="63"/>
      <c r="O29" s="63"/>
    </row>
    <row r="30" spans="1:15" s="59" customFormat="1" ht="60" customHeight="1" x14ac:dyDescent="0.3">
      <c r="A30" s="62"/>
      <c r="B30" s="66" t="s">
        <v>341</v>
      </c>
      <c r="C30" s="881" t="s">
        <v>1317</v>
      </c>
      <c r="D30" s="881"/>
      <c r="E30" s="881"/>
      <c r="F30" s="881"/>
      <c r="G30" s="881"/>
      <c r="H30" s="881"/>
      <c r="I30" s="881"/>
      <c r="J30" s="63"/>
      <c r="K30" s="63"/>
      <c r="L30" s="63"/>
      <c r="M30" s="63"/>
      <c r="N30" s="63"/>
      <c r="O30" s="63"/>
    </row>
    <row r="31" spans="1:15" s="59" customFormat="1" ht="38.25" customHeight="1" x14ac:dyDescent="0.3">
      <c r="A31" s="62"/>
      <c r="B31" s="66" t="s">
        <v>342</v>
      </c>
      <c r="C31" s="882" t="s">
        <v>1310</v>
      </c>
      <c r="D31" s="882"/>
      <c r="E31" s="882"/>
      <c r="F31" s="882"/>
      <c r="G31" s="882"/>
      <c r="H31" s="882"/>
      <c r="I31" s="882"/>
      <c r="J31" s="63"/>
      <c r="K31" s="63"/>
      <c r="L31" s="63"/>
      <c r="M31" s="63"/>
      <c r="N31" s="63"/>
      <c r="O31" s="63"/>
    </row>
    <row r="32" spans="1:15" s="59" customFormat="1" ht="31.8" x14ac:dyDescent="0.3">
      <c r="A32" s="62"/>
      <c r="B32" s="870" t="s">
        <v>343</v>
      </c>
      <c r="C32" s="172" t="s">
        <v>344</v>
      </c>
      <c r="D32" s="172" t="s">
        <v>345</v>
      </c>
      <c r="E32" s="172" t="s">
        <v>346</v>
      </c>
      <c r="F32" s="172" t="s">
        <v>347</v>
      </c>
      <c r="G32" s="173" t="s">
        <v>348</v>
      </c>
      <c r="H32" s="173" t="s">
        <v>501</v>
      </c>
      <c r="I32" s="872" t="s">
        <v>5</v>
      </c>
      <c r="J32" s="873"/>
      <c r="K32" s="874"/>
      <c r="L32" s="68" t="s">
        <v>6</v>
      </c>
      <c r="M32" s="63"/>
      <c r="N32" s="63"/>
      <c r="O32" s="63"/>
    </row>
    <row r="33" spans="1:26" s="59" customFormat="1" ht="172.8" x14ac:dyDescent="0.3">
      <c r="A33" s="62"/>
      <c r="B33" s="871"/>
      <c r="C33" s="202" t="s">
        <v>1311</v>
      </c>
      <c r="D33" s="171" t="s">
        <v>1318</v>
      </c>
      <c r="E33" s="507" t="s">
        <v>1319</v>
      </c>
      <c r="F33" s="202" t="s">
        <v>617</v>
      </c>
      <c r="G33" s="69" t="s">
        <v>8</v>
      </c>
      <c r="H33" s="317"/>
      <c r="I33" s="875"/>
      <c r="J33" s="876"/>
      <c r="K33" s="877"/>
      <c r="L33" s="323">
        <f>IF(G33="","0",IF(G33="Pass",1,IF(G33="Fail",0,IF(G33="TBD",0,IF(G33="N/A (Please provide reasons)",1)))))</f>
        <v>0</v>
      </c>
      <c r="M33" s="63"/>
      <c r="N33" s="63"/>
      <c r="O33" s="63"/>
    </row>
    <row r="34" spans="1:26" s="59" customFormat="1" ht="21.75" customHeight="1" x14ac:dyDescent="0.3">
      <c r="A34" s="62"/>
      <c r="B34" s="871"/>
      <c r="C34" s="202" t="s">
        <v>1313</v>
      </c>
      <c r="D34" s="171" t="s">
        <v>1205</v>
      </c>
      <c r="E34" s="507" t="s">
        <v>1320</v>
      </c>
      <c r="F34" s="202" t="s">
        <v>1316</v>
      </c>
      <c r="G34" s="69" t="s">
        <v>8</v>
      </c>
      <c r="H34" s="317"/>
      <c r="I34" s="875"/>
      <c r="J34" s="876"/>
      <c r="K34" s="877"/>
      <c r="L34" s="323">
        <f t="shared" ref="L34" si="0">IF(G34="","0",IF(G34="Pass",1,IF(G34="Fail",0,IF(G34="TBD",0,IF(G34="N/A (Please provide reasons)",1)))))</f>
        <v>0</v>
      </c>
      <c r="M34" s="63"/>
      <c r="N34" s="63"/>
      <c r="O34" s="63"/>
    </row>
    <row r="35" spans="1:26" s="59" customFormat="1" ht="14.4" x14ac:dyDescent="0.3">
      <c r="B35" s="66" t="s">
        <v>351</v>
      </c>
      <c r="C35" s="324" t="str">
        <f>IF(M35=100%, "Complete", "Incomplete")</f>
        <v>Incomplete</v>
      </c>
      <c r="D35" s="878"/>
      <c r="E35" s="879"/>
      <c r="F35" s="879"/>
      <c r="G35" s="879"/>
      <c r="H35" s="879"/>
      <c r="I35" s="879"/>
      <c r="J35" s="879"/>
      <c r="K35" s="879"/>
      <c r="L35" s="880"/>
      <c r="M35" s="72">
        <f>SUM(L33:L34) / (COUNT(L33:L34))</f>
        <v>0</v>
      </c>
      <c r="N35" s="63"/>
      <c r="O35" s="63"/>
    </row>
    <row r="36" spans="1:26" s="59" customFormat="1" ht="14.4" x14ac:dyDescent="0.3">
      <c r="B36" s="511"/>
      <c r="C36" s="512"/>
      <c r="D36" s="513"/>
      <c r="E36" s="513"/>
      <c r="F36" s="513"/>
      <c r="G36" s="513"/>
      <c r="H36" s="513"/>
      <c r="I36" s="513"/>
      <c r="J36" s="359"/>
      <c r="K36" s="359"/>
      <c r="L36" s="359"/>
      <c r="M36" s="359"/>
      <c r="N36" s="63"/>
      <c r="O36" s="63"/>
    </row>
    <row r="37" spans="1:26" ht="20.100000000000001" customHeight="1" x14ac:dyDescent="0.3">
      <c r="A37" s="59"/>
      <c r="B37" s="175" t="s">
        <v>340</v>
      </c>
      <c r="C37" s="866" t="s">
        <v>360</v>
      </c>
      <c r="D37" s="866"/>
      <c r="E37" s="866"/>
      <c r="F37" s="866"/>
      <c r="G37" s="866"/>
      <c r="H37" s="866"/>
      <c r="I37" s="866"/>
      <c r="J37" s="272"/>
      <c r="K37" s="63"/>
      <c r="L37" s="63"/>
      <c r="M37" s="63"/>
      <c r="N37" s="63"/>
      <c r="O37" s="63"/>
      <c r="P37" s="59"/>
      <c r="Q37" s="59"/>
      <c r="R37" s="59"/>
      <c r="S37" s="59"/>
      <c r="T37" s="59"/>
      <c r="U37" s="59"/>
      <c r="V37" s="59"/>
      <c r="W37" s="59"/>
      <c r="X37" s="59"/>
      <c r="Y37" s="59"/>
      <c r="Z37" s="59"/>
    </row>
    <row r="38" spans="1:26" ht="152.25" customHeight="1" x14ac:dyDescent="0.3">
      <c r="A38" s="59"/>
      <c r="B38" s="66" t="s">
        <v>341</v>
      </c>
      <c r="C38" s="881" t="s">
        <v>968</v>
      </c>
      <c r="D38" s="881"/>
      <c r="E38" s="881"/>
      <c r="F38" s="881"/>
      <c r="G38" s="881"/>
      <c r="H38" s="881"/>
      <c r="I38" s="881"/>
      <c r="J38" s="272"/>
      <c r="K38" s="63"/>
      <c r="L38" s="63"/>
      <c r="M38" s="63"/>
      <c r="N38" s="63"/>
      <c r="O38" s="63"/>
      <c r="P38" s="59"/>
      <c r="Q38" s="59"/>
      <c r="R38" s="59"/>
      <c r="S38" s="59"/>
      <c r="T38" s="59"/>
      <c r="U38" s="59"/>
      <c r="V38" s="59"/>
      <c r="W38" s="59"/>
      <c r="X38" s="59"/>
      <c r="Y38" s="59"/>
      <c r="Z38" s="59"/>
    </row>
    <row r="39" spans="1:26" ht="62.25" customHeight="1" x14ac:dyDescent="0.3">
      <c r="A39" s="59"/>
      <c r="B39" s="67" t="s">
        <v>342</v>
      </c>
      <c r="C39" s="882" t="s">
        <v>553</v>
      </c>
      <c r="D39" s="882"/>
      <c r="E39" s="882"/>
      <c r="F39" s="882"/>
      <c r="G39" s="882"/>
      <c r="H39" s="882"/>
      <c r="I39" s="882"/>
      <c r="J39" s="272"/>
      <c r="K39" s="63"/>
      <c r="L39" s="63"/>
      <c r="M39" s="63"/>
      <c r="N39" s="63"/>
      <c r="O39" s="63"/>
      <c r="P39" s="59"/>
      <c r="Q39" s="59"/>
      <c r="R39" s="59"/>
      <c r="S39" s="59"/>
      <c r="T39" s="59"/>
      <c r="U39" s="59"/>
      <c r="V39" s="59"/>
      <c r="W39" s="59"/>
      <c r="X39" s="59"/>
      <c r="Y39" s="59"/>
      <c r="Z39" s="59"/>
    </row>
    <row r="40" spans="1:26" ht="33" customHeight="1" x14ac:dyDescent="0.3">
      <c r="A40" s="59"/>
      <c r="B40" s="870" t="s">
        <v>343</v>
      </c>
      <c r="C40" s="172" t="s">
        <v>344</v>
      </c>
      <c r="D40" s="184" t="s">
        <v>345</v>
      </c>
      <c r="E40" s="172" t="s">
        <v>346</v>
      </c>
      <c r="F40" s="172" t="s">
        <v>347</v>
      </c>
      <c r="G40" s="173" t="s">
        <v>348</v>
      </c>
      <c r="H40" s="173" t="s">
        <v>501</v>
      </c>
      <c r="I40" s="173" t="s">
        <v>5</v>
      </c>
      <c r="J40" s="68" t="s">
        <v>6</v>
      </c>
      <c r="K40" s="63"/>
      <c r="L40" s="63"/>
      <c r="M40" s="63"/>
      <c r="N40" s="63"/>
      <c r="O40" s="59"/>
      <c r="P40" s="59"/>
      <c r="Q40" s="59"/>
      <c r="R40" s="59"/>
      <c r="S40" s="59"/>
      <c r="T40" s="59"/>
      <c r="U40" s="59"/>
      <c r="V40" s="59"/>
      <c r="W40" s="59"/>
      <c r="X40" s="59"/>
      <c r="Y40" s="59"/>
      <c r="Z40" s="59"/>
    </row>
    <row r="41" spans="1:26" s="70" customFormat="1" ht="36" customHeight="1" x14ac:dyDescent="0.3">
      <c r="A41" s="59"/>
      <c r="B41" s="871"/>
      <c r="C41" s="202" t="s">
        <v>413</v>
      </c>
      <c r="D41" s="171" t="s">
        <v>1321</v>
      </c>
      <c r="E41" s="507" t="s">
        <v>1322</v>
      </c>
      <c r="F41" s="202" t="s">
        <v>416</v>
      </c>
      <c r="G41" s="69" t="s">
        <v>8</v>
      </c>
      <c r="H41" s="322"/>
      <c r="I41" s="322"/>
      <c r="J41" s="323">
        <f>IF(G41="","0",IF(G41="Pass",1,IF(G41="Fail",0,IF(G41="TBD",0,IF(G41="N/A (Please provide reasons)",1)))))</f>
        <v>0</v>
      </c>
      <c r="K41" s="63"/>
      <c r="L41" s="63"/>
      <c r="M41" s="63"/>
      <c r="N41" s="63"/>
      <c r="O41" s="63"/>
      <c r="P41" s="63"/>
      <c r="Q41" s="63"/>
      <c r="R41" s="63"/>
      <c r="S41" s="63"/>
      <c r="T41" s="63"/>
      <c r="U41" s="63"/>
      <c r="V41" s="63"/>
      <c r="W41" s="63"/>
      <c r="X41" s="63"/>
      <c r="Y41" s="63"/>
      <c r="Z41" s="63"/>
    </row>
    <row r="42" spans="1:26" s="70" customFormat="1" ht="36.75" customHeight="1" x14ac:dyDescent="0.3">
      <c r="A42" s="59"/>
      <c r="B42" s="871"/>
      <c r="C42" s="202" t="s">
        <v>369</v>
      </c>
      <c r="D42" s="171" t="s">
        <v>1395</v>
      </c>
      <c r="E42" s="507" t="s">
        <v>1324</v>
      </c>
      <c r="F42" s="202" t="s">
        <v>617</v>
      </c>
      <c r="G42" s="69" t="s">
        <v>8</v>
      </c>
      <c r="H42" s="322"/>
      <c r="I42" s="322"/>
      <c r="J42" s="323">
        <f t="shared" ref="J42:J47" si="1">IF(G42="","0",IF(G42="Pass",1,IF(G42="Fail",0,IF(G42="TBD",0,IF(G42="N/A (Please provide reasons)",1)))))</f>
        <v>0</v>
      </c>
      <c r="K42" s="63"/>
      <c r="L42" s="63"/>
      <c r="M42" s="63"/>
      <c r="N42" s="63"/>
      <c r="O42" s="63"/>
      <c r="P42" s="63"/>
      <c r="Q42" s="63"/>
      <c r="R42" s="63"/>
      <c r="S42" s="63"/>
      <c r="T42" s="63"/>
      <c r="U42" s="63"/>
      <c r="V42" s="63"/>
      <c r="W42" s="63"/>
      <c r="X42" s="63"/>
      <c r="Y42" s="63"/>
      <c r="Z42" s="63"/>
    </row>
    <row r="43" spans="1:26" s="70" customFormat="1" ht="367.5" customHeight="1" x14ac:dyDescent="0.3">
      <c r="A43" s="59"/>
      <c r="B43" s="871"/>
      <c r="C43" s="202" t="s">
        <v>242</v>
      </c>
      <c r="D43" s="171" t="s">
        <v>1583</v>
      </c>
      <c r="E43" s="507" t="s">
        <v>1584</v>
      </c>
      <c r="F43" s="202" t="s">
        <v>1325</v>
      </c>
      <c r="G43" s="69" t="s">
        <v>8</v>
      </c>
      <c r="H43" s="322"/>
      <c r="I43" s="322"/>
      <c r="J43" s="323">
        <f t="shared" si="1"/>
        <v>0</v>
      </c>
      <c r="K43" s="63"/>
      <c r="L43" s="63"/>
      <c r="M43" s="63"/>
      <c r="N43" s="63"/>
      <c r="O43" s="63"/>
      <c r="P43" s="63"/>
      <c r="Q43" s="63"/>
      <c r="R43" s="63"/>
      <c r="S43" s="63"/>
      <c r="T43" s="63"/>
      <c r="U43" s="63"/>
      <c r="V43" s="63"/>
      <c r="W43" s="63"/>
      <c r="X43" s="63"/>
      <c r="Y43" s="63"/>
      <c r="Z43" s="63"/>
    </row>
    <row r="44" spans="1:26" s="70" customFormat="1" ht="57" customHeight="1" x14ac:dyDescent="0.3">
      <c r="A44" s="59"/>
      <c r="B44" s="871"/>
      <c r="C44" s="202" t="s">
        <v>414</v>
      </c>
      <c r="D44" s="171" t="s">
        <v>1326</v>
      </c>
      <c r="E44" s="507" t="s">
        <v>1327</v>
      </c>
      <c r="F44" s="202" t="s">
        <v>414</v>
      </c>
      <c r="G44" s="69" t="s">
        <v>8</v>
      </c>
      <c r="H44" s="322"/>
      <c r="I44" s="322"/>
      <c r="J44" s="323">
        <f t="shared" si="1"/>
        <v>0</v>
      </c>
      <c r="K44" s="63"/>
      <c r="L44" s="63"/>
      <c r="M44" s="63"/>
      <c r="N44" s="63"/>
      <c r="O44" s="63"/>
      <c r="P44" s="63"/>
      <c r="Q44" s="63"/>
      <c r="R44" s="63"/>
      <c r="S44" s="63"/>
      <c r="T44" s="63"/>
      <c r="U44" s="63"/>
      <c r="V44" s="63"/>
      <c r="W44" s="63"/>
      <c r="X44" s="63"/>
      <c r="Y44" s="63"/>
      <c r="Z44" s="63"/>
    </row>
    <row r="45" spans="1:26" s="70" customFormat="1" ht="74.25" customHeight="1" x14ac:dyDescent="0.3">
      <c r="A45" s="59"/>
      <c r="B45" s="871"/>
      <c r="C45" s="202" t="s">
        <v>350</v>
      </c>
      <c r="D45" s="171" t="s">
        <v>1328</v>
      </c>
      <c r="E45" s="507" t="s">
        <v>1329</v>
      </c>
      <c r="F45" s="202" t="s">
        <v>1330</v>
      </c>
      <c r="G45" s="69" t="s">
        <v>8</v>
      </c>
      <c r="H45" s="322"/>
      <c r="I45" s="322"/>
      <c r="J45" s="323">
        <f t="shared" si="1"/>
        <v>0</v>
      </c>
      <c r="K45" s="63"/>
      <c r="L45" s="63"/>
      <c r="M45" s="63"/>
      <c r="N45" s="63"/>
      <c r="O45" s="63"/>
      <c r="P45" s="63"/>
      <c r="Q45" s="63"/>
      <c r="R45" s="63"/>
      <c r="S45" s="63"/>
      <c r="T45" s="63"/>
      <c r="U45" s="63"/>
      <c r="V45" s="63"/>
      <c r="W45" s="63"/>
      <c r="X45" s="63"/>
      <c r="Y45" s="63"/>
      <c r="Z45" s="63"/>
    </row>
    <row r="46" spans="1:26" s="70" customFormat="1" ht="169.5" customHeight="1" x14ac:dyDescent="0.3">
      <c r="A46" s="59"/>
      <c r="B46" s="871"/>
      <c r="C46" s="202" t="s">
        <v>372</v>
      </c>
      <c r="D46" s="171" t="s">
        <v>1590</v>
      </c>
      <c r="E46" s="507" t="s">
        <v>1589</v>
      </c>
      <c r="F46" s="202" t="s">
        <v>1331</v>
      </c>
      <c r="G46" s="69" t="s">
        <v>8</v>
      </c>
      <c r="H46" s="322"/>
      <c r="I46" s="322"/>
      <c r="J46" s="323">
        <f t="shared" si="1"/>
        <v>0</v>
      </c>
      <c r="K46" s="63"/>
      <c r="L46" s="63"/>
      <c r="M46" s="63"/>
      <c r="N46" s="63"/>
      <c r="O46" s="63"/>
      <c r="P46" s="63"/>
      <c r="Q46" s="63"/>
      <c r="R46" s="63"/>
      <c r="S46" s="63"/>
      <c r="T46" s="63"/>
      <c r="U46" s="63"/>
      <c r="V46" s="63"/>
      <c r="W46" s="63"/>
      <c r="X46" s="63"/>
      <c r="Y46" s="63"/>
      <c r="Z46" s="63"/>
    </row>
    <row r="47" spans="1:26" s="70" customFormat="1" ht="72.75" customHeight="1" x14ac:dyDescent="0.3">
      <c r="A47" s="59"/>
      <c r="B47" s="871"/>
      <c r="C47" s="202" t="s">
        <v>349</v>
      </c>
      <c r="D47" s="171" t="s">
        <v>1572</v>
      </c>
      <c r="E47" s="507" t="s">
        <v>1571</v>
      </c>
      <c r="F47" s="202" t="s">
        <v>1332</v>
      </c>
      <c r="G47" s="69" t="s">
        <v>8</v>
      </c>
      <c r="H47" s="322"/>
      <c r="I47" s="322"/>
      <c r="J47" s="323">
        <f t="shared" si="1"/>
        <v>0</v>
      </c>
      <c r="K47" s="63"/>
      <c r="L47" s="63"/>
      <c r="M47" s="63"/>
      <c r="N47" s="63"/>
      <c r="O47" s="63"/>
      <c r="P47" s="63"/>
      <c r="Q47" s="63"/>
      <c r="R47" s="63"/>
      <c r="S47" s="63"/>
      <c r="T47" s="63"/>
      <c r="U47" s="63"/>
      <c r="V47" s="63"/>
      <c r="W47" s="63"/>
      <c r="X47" s="63"/>
      <c r="Y47" s="63"/>
      <c r="Z47" s="63"/>
    </row>
    <row r="48" spans="1:26" s="73" customFormat="1" ht="20.100000000000001" customHeight="1" x14ac:dyDescent="0.3">
      <c r="A48" s="71"/>
      <c r="B48" s="64" t="s">
        <v>351</v>
      </c>
      <c r="C48" s="324" t="str">
        <f>IF(K48=100%, "Complete", "Incomplete")</f>
        <v>Incomplete</v>
      </c>
      <c r="D48" s="325"/>
      <c r="E48" s="326"/>
      <c r="F48" s="325"/>
      <c r="G48" s="327"/>
      <c r="H48" s="327"/>
      <c r="I48" s="325"/>
      <c r="J48" s="325"/>
      <c r="K48" s="72">
        <f>SUM(J41:J47) / (COUNT(J41:J47))</f>
        <v>0</v>
      </c>
      <c r="L48" s="71"/>
      <c r="M48" s="71"/>
      <c r="N48" s="71"/>
      <c r="O48" s="71"/>
      <c r="P48" s="71"/>
      <c r="Q48" s="71"/>
      <c r="R48" s="71"/>
      <c r="S48" s="71"/>
      <c r="T48" s="71"/>
      <c r="U48" s="71"/>
      <c r="V48" s="71"/>
      <c r="W48" s="71"/>
      <c r="X48" s="71"/>
      <c r="Y48" s="71"/>
      <c r="Z48" s="71"/>
    </row>
    <row r="49" spans="1:26" s="73" customFormat="1" ht="20.100000000000001" customHeight="1" x14ac:dyDescent="0.3">
      <c r="A49" s="71"/>
      <c r="B49" s="333"/>
      <c r="C49" s="334"/>
      <c r="D49" s="330"/>
      <c r="E49" s="331"/>
      <c r="F49" s="330"/>
      <c r="G49" s="332"/>
      <c r="H49" s="332"/>
      <c r="I49" s="330"/>
      <c r="J49" s="330"/>
      <c r="K49" s="330"/>
      <c r="L49" s="71"/>
      <c r="M49" s="71"/>
      <c r="N49" s="71"/>
      <c r="O49" s="71"/>
      <c r="P49" s="71"/>
      <c r="Q49" s="71"/>
      <c r="R49" s="71"/>
      <c r="S49" s="71"/>
      <c r="T49" s="71"/>
      <c r="U49" s="71"/>
      <c r="V49" s="71"/>
      <c r="W49" s="71"/>
      <c r="X49" s="71"/>
      <c r="Y49" s="71"/>
      <c r="Z49" s="71"/>
    </row>
    <row r="50" spans="1:26" ht="20.100000000000001" customHeight="1" x14ac:dyDescent="0.3">
      <c r="A50" s="59"/>
      <c r="B50" s="175" t="s">
        <v>340</v>
      </c>
      <c r="C50" s="866" t="s">
        <v>361</v>
      </c>
      <c r="D50" s="866"/>
      <c r="E50" s="866"/>
      <c r="F50" s="866"/>
      <c r="G50" s="866"/>
      <c r="H50" s="866"/>
      <c r="I50" s="866"/>
      <c r="J50" s="272"/>
      <c r="K50" s="63"/>
      <c r="L50" s="63"/>
      <c r="M50" s="63"/>
      <c r="N50" s="63"/>
      <c r="O50" s="63"/>
      <c r="P50" s="59"/>
      <c r="Q50" s="59"/>
      <c r="R50" s="59"/>
      <c r="S50" s="59"/>
      <c r="T50" s="59"/>
      <c r="U50" s="59"/>
      <c r="V50" s="59"/>
      <c r="W50" s="59"/>
      <c r="X50" s="59"/>
      <c r="Y50" s="59"/>
      <c r="Z50" s="59"/>
    </row>
    <row r="51" spans="1:26" ht="164.25" customHeight="1" x14ac:dyDescent="0.3">
      <c r="A51" s="59"/>
      <c r="B51" s="66" t="s">
        <v>341</v>
      </c>
      <c r="C51" s="881" t="s">
        <v>969</v>
      </c>
      <c r="D51" s="881"/>
      <c r="E51" s="881"/>
      <c r="F51" s="881"/>
      <c r="G51" s="881"/>
      <c r="H51" s="881"/>
      <c r="I51" s="881"/>
      <c r="J51" s="272"/>
      <c r="K51" s="63"/>
      <c r="L51" s="63"/>
      <c r="M51" s="63"/>
      <c r="N51" s="63"/>
      <c r="O51" s="63"/>
      <c r="P51" s="59"/>
      <c r="Q51" s="59"/>
      <c r="R51" s="59"/>
      <c r="S51" s="59"/>
      <c r="T51" s="59"/>
      <c r="U51" s="59"/>
      <c r="V51" s="59"/>
      <c r="W51" s="59"/>
      <c r="X51" s="59"/>
      <c r="Y51" s="59"/>
      <c r="Z51" s="59"/>
    </row>
    <row r="52" spans="1:26" ht="80.25" customHeight="1" x14ac:dyDescent="0.3">
      <c r="A52" s="59"/>
      <c r="B52" s="67" t="s">
        <v>342</v>
      </c>
      <c r="C52" s="882" t="s">
        <v>554</v>
      </c>
      <c r="D52" s="882"/>
      <c r="E52" s="882"/>
      <c r="F52" s="882"/>
      <c r="G52" s="882"/>
      <c r="H52" s="882"/>
      <c r="I52" s="882"/>
      <c r="J52" s="272"/>
      <c r="K52" s="63"/>
      <c r="L52" s="63"/>
      <c r="M52" s="63"/>
      <c r="N52" s="63"/>
      <c r="O52" s="63"/>
      <c r="P52" s="59"/>
      <c r="Q52" s="59"/>
      <c r="R52" s="59"/>
      <c r="S52" s="59"/>
      <c r="T52" s="59"/>
      <c r="U52" s="59"/>
      <c r="V52" s="59"/>
      <c r="W52" s="59"/>
      <c r="X52" s="59"/>
      <c r="Y52" s="59"/>
      <c r="Z52" s="59"/>
    </row>
    <row r="53" spans="1:26" ht="33" customHeight="1" x14ac:dyDescent="0.3">
      <c r="A53" s="59"/>
      <c r="B53" s="870" t="s">
        <v>343</v>
      </c>
      <c r="C53" s="172" t="s">
        <v>344</v>
      </c>
      <c r="D53" s="184" t="s">
        <v>345</v>
      </c>
      <c r="E53" s="172" t="s">
        <v>346</v>
      </c>
      <c r="F53" s="172" t="s">
        <v>347</v>
      </c>
      <c r="G53" s="173" t="s">
        <v>348</v>
      </c>
      <c r="H53" s="173" t="s">
        <v>501</v>
      </c>
      <c r="I53" s="173" t="s">
        <v>5</v>
      </c>
      <c r="J53" s="68" t="s">
        <v>6</v>
      </c>
      <c r="K53" s="63"/>
      <c r="L53" s="63"/>
      <c r="M53" s="63"/>
      <c r="N53" s="63"/>
      <c r="O53" s="59"/>
      <c r="P53" s="59"/>
      <c r="Q53" s="59"/>
      <c r="R53" s="59"/>
      <c r="S53" s="59"/>
      <c r="T53" s="59"/>
      <c r="U53" s="59"/>
      <c r="V53" s="59"/>
      <c r="W53" s="59"/>
      <c r="X53" s="59"/>
      <c r="Y53" s="59"/>
      <c r="Z53" s="59"/>
    </row>
    <row r="54" spans="1:26" s="70" customFormat="1" ht="60.75" customHeight="1" x14ac:dyDescent="0.3">
      <c r="A54" s="59"/>
      <c r="B54" s="871"/>
      <c r="C54" s="202" t="s">
        <v>413</v>
      </c>
      <c r="D54" s="171" t="s">
        <v>1333</v>
      </c>
      <c r="E54" s="507" t="s">
        <v>1334</v>
      </c>
      <c r="F54" s="202" t="s">
        <v>1335</v>
      </c>
      <c r="G54" s="69" t="s">
        <v>8</v>
      </c>
      <c r="H54" s="322"/>
      <c r="I54" s="322"/>
      <c r="J54" s="323">
        <f t="shared" ref="J54:J60" si="2">IF(G54="","0",IF(G54="Pass",1,IF(G54="Fail",0,IF(G54="TBD",0,IF(G54="N/A (Please provide reasons)",1)))))</f>
        <v>0</v>
      </c>
      <c r="K54" s="63"/>
      <c r="L54" s="63"/>
      <c r="M54" s="63"/>
      <c r="N54" s="63"/>
      <c r="O54" s="63"/>
      <c r="P54" s="63"/>
      <c r="Q54" s="63"/>
      <c r="R54" s="63"/>
      <c r="S54" s="63"/>
      <c r="T54" s="63"/>
      <c r="U54" s="63"/>
      <c r="V54" s="63"/>
      <c r="W54" s="63"/>
      <c r="X54" s="63"/>
      <c r="Y54" s="63"/>
      <c r="Z54" s="63"/>
    </row>
    <row r="55" spans="1:26" s="70" customFormat="1" ht="32.25" customHeight="1" x14ac:dyDescent="0.3">
      <c r="A55" s="59"/>
      <c r="B55" s="871"/>
      <c r="C55" s="202" t="s">
        <v>369</v>
      </c>
      <c r="D55" s="171" t="s">
        <v>1396</v>
      </c>
      <c r="E55" s="507" t="s">
        <v>1377</v>
      </c>
      <c r="F55" s="202" t="s">
        <v>614</v>
      </c>
      <c r="G55" s="69" t="s">
        <v>8</v>
      </c>
      <c r="H55" s="322"/>
      <c r="I55" s="322"/>
      <c r="J55" s="323">
        <f t="shared" si="2"/>
        <v>0</v>
      </c>
      <c r="K55" s="63"/>
      <c r="L55" s="63"/>
      <c r="M55" s="63"/>
      <c r="N55" s="63"/>
      <c r="O55" s="63"/>
      <c r="P55" s="63"/>
      <c r="Q55" s="63"/>
      <c r="R55" s="63"/>
      <c r="S55" s="63"/>
      <c r="T55" s="63"/>
      <c r="U55" s="63"/>
      <c r="V55" s="63"/>
      <c r="W55" s="63"/>
      <c r="X55" s="63"/>
      <c r="Y55" s="63"/>
      <c r="Z55" s="63"/>
    </row>
    <row r="56" spans="1:26" s="70" customFormat="1" ht="296.85000000000002" customHeight="1" x14ac:dyDescent="0.3">
      <c r="A56" s="59"/>
      <c r="B56" s="871"/>
      <c r="C56" s="202" t="s">
        <v>242</v>
      </c>
      <c r="D56" s="171" t="s">
        <v>1586</v>
      </c>
      <c r="E56" s="507" t="s">
        <v>1585</v>
      </c>
      <c r="F56" s="202" t="s">
        <v>1336</v>
      </c>
      <c r="G56" s="69" t="s">
        <v>8</v>
      </c>
      <c r="H56" s="322"/>
      <c r="I56" s="322"/>
      <c r="J56" s="323">
        <f t="shared" si="2"/>
        <v>0</v>
      </c>
      <c r="K56" s="63"/>
      <c r="L56" s="63"/>
      <c r="M56" s="63"/>
      <c r="N56" s="63"/>
      <c r="O56" s="63"/>
      <c r="P56" s="63"/>
      <c r="Q56" s="63"/>
      <c r="R56" s="63"/>
      <c r="S56" s="63"/>
      <c r="T56" s="63"/>
      <c r="U56" s="63"/>
      <c r="V56" s="63"/>
      <c r="W56" s="63"/>
      <c r="X56" s="63"/>
      <c r="Y56" s="63"/>
      <c r="Z56" s="63"/>
    </row>
    <row r="57" spans="1:26" s="70" customFormat="1" ht="59.25" customHeight="1" x14ac:dyDescent="0.3">
      <c r="A57" s="59"/>
      <c r="B57" s="871"/>
      <c r="C57" s="202" t="s">
        <v>414</v>
      </c>
      <c r="D57" s="171" t="s">
        <v>1588</v>
      </c>
      <c r="E57" s="507" t="s">
        <v>1587</v>
      </c>
      <c r="F57" s="202" t="s">
        <v>414</v>
      </c>
      <c r="G57" s="69" t="s">
        <v>8</v>
      </c>
      <c r="H57" s="322"/>
      <c r="I57" s="322"/>
      <c r="J57" s="323">
        <f t="shared" si="2"/>
        <v>0</v>
      </c>
      <c r="K57" s="63"/>
      <c r="L57" s="63"/>
      <c r="M57" s="63"/>
      <c r="N57" s="63"/>
      <c r="O57" s="63"/>
      <c r="P57" s="63"/>
      <c r="Q57" s="63"/>
      <c r="R57" s="63"/>
      <c r="S57" s="63"/>
      <c r="T57" s="63"/>
      <c r="U57" s="63"/>
      <c r="V57" s="63"/>
      <c r="W57" s="63"/>
      <c r="X57" s="63"/>
      <c r="Y57" s="63"/>
      <c r="Z57" s="63"/>
    </row>
    <row r="58" spans="1:26" s="70" customFormat="1" ht="51.75" customHeight="1" x14ac:dyDescent="0.3">
      <c r="A58" s="59"/>
      <c r="B58" s="871"/>
      <c r="C58" s="202" t="s">
        <v>350</v>
      </c>
      <c r="D58" s="171" t="s">
        <v>1337</v>
      </c>
      <c r="E58" s="507" t="s">
        <v>1338</v>
      </c>
      <c r="F58" s="202" t="s">
        <v>1330</v>
      </c>
      <c r="G58" s="69" t="s">
        <v>8</v>
      </c>
      <c r="H58" s="322"/>
      <c r="I58" s="322"/>
      <c r="J58" s="323">
        <f t="shared" si="2"/>
        <v>0</v>
      </c>
      <c r="K58" s="63"/>
      <c r="L58" s="63"/>
      <c r="M58" s="63"/>
      <c r="N58" s="63"/>
      <c r="O58" s="63"/>
      <c r="P58" s="63"/>
      <c r="Q58" s="63"/>
      <c r="R58" s="63"/>
      <c r="S58" s="63"/>
      <c r="T58" s="63"/>
      <c r="U58" s="63"/>
      <c r="V58" s="63"/>
      <c r="W58" s="63"/>
      <c r="X58" s="63"/>
      <c r="Y58" s="63"/>
      <c r="Z58" s="63"/>
    </row>
    <row r="59" spans="1:26" s="70" customFormat="1" ht="203.25" customHeight="1" x14ac:dyDescent="0.3">
      <c r="A59" s="59"/>
      <c r="B59" s="871"/>
      <c r="C59" s="202" t="s">
        <v>384</v>
      </c>
      <c r="D59" s="171" t="s">
        <v>1566</v>
      </c>
      <c r="E59" s="507" t="s">
        <v>1565</v>
      </c>
      <c r="F59" s="202" t="s">
        <v>1339</v>
      </c>
      <c r="G59" s="69" t="s">
        <v>8</v>
      </c>
      <c r="H59" s="322"/>
      <c r="I59" s="322"/>
      <c r="J59" s="323">
        <f t="shared" si="2"/>
        <v>0</v>
      </c>
      <c r="K59" s="63"/>
      <c r="L59" s="63"/>
      <c r="M59" s="63"/>
      <c r="N59" s="63"/>
      <c r="O59" s="63"/>
      <c r="P59" s="63"/>
      <c r="Q59" s="63"/>
      <c r="R59" s="63"/>
      <c r="S59" s="63"/>
      <c r="T59" s="63"/>
      <c r="U59" s="63"/>
      <c r="V59" s="63"/>
      <c r="W59" s="63"/>
      <c r="X59" s="63"/>
      <c r="Y59" s="63"/>
      <c r="Z59" s="63"/>
    </row>
    <row r="60" spans="1:26" s="70" customFormat="1" ht="57.75" customHeight="1" x14ac:dyDescent="0.3">
      <c r="A60" s="59"/>
      <c r="B60" s="871"/>
      <c r="C60" s="202" t="s">
        <v>349</v>
      </c>
      <c r="D60" s="171" t="s">
        <v>804</v>
      </c>
      <c r="E60" s="507" t="s">
        <v>796</v>
      </c>
      <c r="F60" s="202" t="s">
        <v>415</v>
      </c>
      <c r="G60" s="69" t="s">
        <v>8</v>
      </c>
      <c r="H60" s="322"/>
      <c r="I60" s="322"/>
      <c r="J60" s="323">
        <f t="shared" si="2"/>
        <v>0</v>
      </c>
      <c r="K60" s="63"/>
      <c r="L60" s="63"/>
      <c r="M60" s="63"/>
      <c r="N60" s="63"/>
      <c r="O60" s="63"/>
      <c r="P60" s="63"/>
      <c r="Q60" s="63"/>
      <c r="R60" s="63"/>
      <c r="S60" s="63"/>
      <c r="T60" s="63"/>
      <c r="U60" s="63"/>
      <c r="V60" s="63"/>
      <c r="W60" s="63"/>
      <c r="X60" s="63"/>
      <c r="Y60" s="63"/>
      <c r="Z60" s="63"/>
    </row>
    <row r="61" spans="1:26" s="73" customFormat="1" ht="20.100000000000001" customHeight="1" x14ac:dyDescent="0.3">
      <c r="A61" s="71"/>
      <c r="B61" s="64" t="s">
        <v>351</v>
      </c>
      <c r="C61" s="324" t="str">
        <f>IF(K61=100%, "Complete", "Incomplete")</f>
        <v>Incomplete</v>
      </c>
      <c r="D61" s="325"/>
      <c r="E61" s="326"/>
      <c r="F61" s="325"/>
      <c r="G61" s="327"/>
      <c r="H61" s="327"/>
      <c r="I61" s="325"/>
      <c r="J61" s="325"/>
      <c r="K61" s="72">
        <f>SUM(J54:J60) / (COUNT(J54:J60))</f>
        <v>0</v>
      </c>
      <c r="L61" s="71"/>
      <c r="M61" s="71"/>
      <c r="N61" s="71"/>
      <c r="O61" s="71"/>
      <c r="P61" s="71"/>
      <c r="Q61" s="71"/>
      <c r="R61" s="71"/>
      <c r="S61" s="71"/>
      <c r="T61" s="71"/>
      <c r="U61" s="71"/>
      <c r="V61" s="71"/>
      <c r="W61" s="71"/>
      <c r="X61" s="71"/>
      <c r="Y61" s="71"/>
      <c r="Z61" s="71"/>
    </row>
    <row r="62" spans="1:26" s="73" customFormat="1" ht="20.100000000000001" customHeight="1" x14ac:dyDescent="0.3">
      <c r="A62" s="71"/>
      <c r="B62" s="328"/>
      <c r="C62" s="329"/>
      <c r="D62" s="330"/>
      <c r="E62" s="331"/>
      <c r="F62" s="330"/>
      <c r="G62" s="332"/>
      <c r="H62" s="332"/>
      <c r="I62" s="330"/>
      <c r="J62" s="330"/>
      <c r="K62" s="330"/>
      <c r="L62" s="71"/>
      <c r="M62" s="71"/>
      <c r="N62" s="71"/>
      <c r="O62" s="71"/>
      <c r="P62" s="71"/>
      <c r="Q62" s="71"/>
      <c r="R62" s="71"/>
      <c r="S62" s="71"/>
      <c r="T62" s="71"/>
      <c r="U62" s="71"/>
      <c r="V62" s="71"/>
      <c r="W62" s="71"/>
      <c r="X62" s="71"/>
      <c r="Y62" s="71"/>
      <c r="Z62" s="71"/>
    </row>
    <row r="63" spans="1:26" ht="20.100000000000001" customHeight="1" x14ac:dyDescent="0.3">
      <c r="A63" s="59"/>
      <c r="B63" s="175" t="s">
        <v>340</v>
      </c>
      <c r="C63" s="866" t="s">
        <v>362</v>
      </c>
      <c r="D63" s="866"/>
      <c r="E63" s="866"/>
      <c r="F63" s="866"/>
      <c r="G63" s="866"/>
      <c r="H63" s="866"/>
      <c r="I63" s="866"/>
      <c r="J63" s="272"/>
      <c r="K63" s="63"/>
      <c r="L63" s="63"/>
      <c r="M63" s="63"/>
      <c r="N63" s="63"/>
      <c r="O63" s="63"/>
      <c r="P63" s="59"/>
      <c r="Q63" s="59"/>
      <c r="R63" s="59"/>
      <c r="S63" s="59"/>
      <c r="T63" s="59"/>
      <c r="U63" s="59"/>
      <c r="V63" s="59"/>
      <c r="W63" s="59"/>
      <c r="X63" s="59"/>
      <c r="Y63" s="59"/>
      <c r="Z63" s="59"/>
    </row>
    <row r="64" spans="1:26" ht="118.5" customHeight="1" x14ac:dyDescent="0.3">
      <c r="A64" s="59"/>
      <c r="B64" s="66" t="s">
        <v>341</v>
      </c>
      <c r="C64" s="881" t="s">
        <v>970</v>
      </c>
      <c r="D64" s="881"/>
      <c r="E64" s="881"/>
      <c r="F64" s="881"/>
      <c r="G64" s="881"/>
      <c r="H64" s="881"/>
      <c r="I64" s="881"/>
      <c r="J64" s="272"/>
      <c r="K64" s="63"/>
      <c r="L64" s="63"/>
      <c r="M64" s="63"/>
      <c r="N64" s="63"/>
      <c r="O64" s="63"/>
      <c r="P64" s="59"/>
      <c r="Q64" s="59"/>
      <c r="R64" s="59"/>
      <c r="S64" s="59"/>
      <c r="T64" s="59"/>
      <c r="U64" s="59"/>
      <c r="V64" s="59"/>
      <c r="W64" s="59"/>
      <c r="X64" s="59"/>
      <c r="Y64" s="59"/>
      <c r="Z64" s="59"/>
    </row>
    <row r="65" spans="1:26" ht="65.25" customHeight="1" x14ac:dyDescent="0.3">
      <c r="A65" s="59"/>
      <c r="B65" s="67" t="s">
        <v>342</v>
      </c>
      <c r="C65" s="882" t="s">
        <v>498</v>
      </c>
      <c r="D65" s="882"/>
      <c r="E65" s="882"/>
      <c r="F65" s="882"/>
      <c r="G65" s="882"/>
      <c r="H65" s="882"/>
      <c r="I65" s="882"/>
      <c r="J65" s="272"/>
      <c r="K65" s="63"/>
      <c r="L65" s="63"/>
      <c r="M65" s="63"/>
      <c r="N65" s="63"/>
      <c r="O65" s="63"/>
      <c r="P65" s="59"/>
      <c r="Q65" s="59"/>
      <c r="R65" s="59"/>
      <c r="S65" s="59"/>
      <c r="T65" s="59"/>
      <c r="U65" s="59"/>
      <c r="V65" s="59"/>
      <c r="W65" s="59"/>
      <c r="X65" s="59"/>
      <c r="Y65" s="59"/>
      <c r="Z65" s="59"/>
    </row>
    <row r="66" spans="1:26" ht="33" customHeight="1" x14ac:dyDescent="0.3">
      <c r="A66" s="59"/>
      <c r="B66" s="870" t="s">
        <v>343</v>
      </c>
      <c r="C66" s="172" t="s">
        <v>344</v>
      </c>
      <c r="D66" s="184" t="s">
        <v>345</v>
      </c>
      <c r="E66" s="172" t="s">
        <v>346</v>
      </c>
      <c r="F66" s="172" t="s">
        <v>347</v>
      </c>
      <c r="G66" s="173" t="s">
        <v>348</v>
      </c>
      <c r="H66" s="173" t="s">
        <v>501</v>
      </c>
      <c r="I66" s="173" t="s">
        <v>5</v>
      </c>
      <c r="J66" s="68" t="s">
        <v>6</v>
      </c>
      <c r="K66" s="63"/>
      <c r="L66" s="63"/>
      <c r="M66" s="63"/>
      <c r="N66" s="63"/>
      <c r="O66" s="59"/>
      <c r="P66" s="59"/>
      <c r="Q66" s="59"/>
      <c r="R66" s="59"/>
      <c r="S66" s="59"/>
      <c r="T66" s="59"/>
      <c r="U66" s="59"/>
      <c r="V66" s="59"/>
      <c r="W66" s="59"/>
      <c r="X66" s="59"/>
      <c r="Y66" s="59"/>
      <c r="Z66" s="59"/>
    </row>
    <row r="67" spans="1:26" s="70" customFormat="1" ht="32.25" customHeight="1" x14ac:dyDescent="0.3">
      <c r="A67" s="59"/>
      <c r="B67" s="871"/>
      <c r="C67" s="202" t="s">
        <v>369</v>
      </c>
      <c r="D67" s="171" t="s">
        <v>761</v>
      </c>
      <c r="E67" s="507" t="s">
        <v>615</v>
      </c>
      <c r="F67" s="202" t="s">
        <v>616</v>
      </c>
      <c r="G67" s="69" t="s">
        <v>8</v>
      </c>
      <c r="H67" s="322"/>
      <c r="I67" s="322"/>
      <c r="J67" s="323">
        <f>IF(G67="","0",IF(G67="Pass",1,IF(G67="Fail",0,IF(G67="TBD",0,IF(G67="N/A (Please provide reasons)",1)))))</f>
        <v>0</v>
      </c>
      <c r="K67" s="63"/>
      <c r="L67" s="63"/>
      <c r="M67" s="63"/>
      <c r="N67" s="63"/>
      <c r="O67" s="63"/>
      <c r="P67" s="63"/>
      <c r="Q67" s="63"/>
      <c r="R67" s="63"/>
      <c r="S67" s="63"/>
      <c r="T67" s="63"/>
      <c r="U67" s="63"/>
      <c r="V67" s="63"/>
      <c r="W67" s="63"/>
      <c r="X67" s="63"/>
      <c r="Y67" s="63"/>
      <c r="Z67" s="63"/>
    </row>
    <row r="68" spans="1:26" s="70" customFormat="1" ht="173.25" customHeight="1" x14ac:dyDescent="0.3">
      <c r="A68" s="59"/>
      <c r="B68" s="871"/>
      <c r="C68" s="202" t="s">
        <v>372</v>
      </c>
      <c r="D68" s="171" t="s">
        <v>1576</v>
      </c>
      <c r="E68" s="507" t="s">
        <v>1591</v>
      </c>
      <c r="F68" s="202" t="s">
        <v>1340</v>
      </c>
      <c r="G68" s="69" t="s">
        <v>8</v>
      </c>
      <c r="H68" s="322"/>
      <c r="I68" s="322"/>
      <c r="J68" s="323">
        <f>IF(G68="","0",IF(G68="Pass",1,IF(G68="Fail",0,IF(G68="TBD",0,IF(G68="N/A (Please provide reasons)",1)))))</f>
        <v>0</v>
      </c>
      <c r="K68" s="63"/>
      <c r="L68" s="63"/>
      <c r="M68" s="63"/>
      <c r="N68" s="63"/>
      <c r="O68" s="63"/>
      <c r="P68" s="63"/>
      <c r="Q68" s="63"/>
      <c r="R68" s="63"/>
      <c r="S68" s="63"/>
      <c r="T68" s="63"/>
      <c r="U68" s="63"/>
      <c r="V68" s="63"/>
      <c r="W68" s="63"/>
      <c r="X68" s="63"/>
      <c r="Y68" s="63"/>
      <c r="Z68" s="63"/>
    </row>
    <row r="69" spans="1:26" s="73" customFormat="1" ht="20.100000000000001" customHeight="1" x14ac:dyDescent="0.3">
      <c r="A69" s="71"/>
      <c r="B69" s="64" t="s">
        <v>351</v>
      </c>
      <c r="C69" s="324" t="str">
        <f>IF(K69=100%, "Complete", "Incomplete")</f>
        <v>Incomplete</v>
      </c>
      <c r="D69" s="325"/>
      <c r="E69" s="326"/>
      <c r="F69" s="325"/>
      <c r="G69" s="327"/>
      <c r="H69" s="327"/>
      <c r="I69" s="325"/>
      <c r="J69" s="325"/>
      <c r="K69" s="72">
        <f>SUM(J67:J68) / (COUNT(J67:J68))</f>
        <v>0</v>
      </c>
      <c r="L69" s="71"/>
      <c r="M69" s="71"/>
      <c r="N69" s="71"/>
      <c r="O69" s="71"/>
      <c r="P69" s="71"/>
      <c r="Q69" s="71"/>
      <c r="R69" s="71"/>
      <c r="S69" s="71"/>
      <c r="T69" s="71"/>
      <c r="U69" s="71"/>
      <c r="V69" s="71"/>
      <c r="W69" s="71"/>
      <c r="X69" s="71"/>
      <c r="Y69" s="71"/>
      <c r="Z69" s="71"/>
    </row>
    <row r="70" spans="1:26" s="73" customFormat="1" ht="20.100000000000001" customHeight="1" x14ac:dyDescent="0.3">
      <c r="A70" s="71"/>
      <c r="B70" s="328"/>
      <c r="C70" s="329"/>
      <c r="D70" s="330"/>
      <c r="E70" s="331"/>
      <c r="F70" s="330"/>
      <c r="G70" s="332"/>
      <c r="H70" s="332"/>
      <c r="I70" s="330"/>
      <c r="J70" s="330"/>
      <c r="K70" s="330"/>
      <c r="L70" s="71"/>
      <c r="M70" s="71"/>
      <c r="N70" s="71"/>
      <c r="O70" s="71"/>
      <c r="P70" s="71"/>
      <c r="Q70" s="71"/>
      <c r="R70" s="71"/>
      <c r="S70" s="71"/>
      <c r="T70" s="71"/>
      <c r="U70" s="71"/>
      <c r="V70" s="71"/>
      <c r="W70" s="71"/>
      <c r="X70" s="71"/>
      <c r="Y70" s="71"/>
      <c r="Z70" s="71"/>
    </row>
    <row r="71" spans="1:26" ht="20.100000000000001" customHeight="1" x14ac:dyDescent="0.3">
      <c r="A71" s="59"/>
      <c r="B71" s="175" t="s">
        <v>340</v>
      </c>
      <c r="C71" s="866" t="s">
        <v>363</v>
      </c>
      <c r="D71" s="866"/>
      <c r="E71" s="866"/>
      <c r="F71" s="866"/>
      <c r="G71" s="866"/>
      <c r="H71" s="866"/>
      <c r="I71" s="866"/>
      <c r="J71" s="272"/>
      <c r="K71" s="63"/>
      <c r="L71" s="63"/>
      <c r="M71" s="63"/>
      <c r="N71" s="63"/>
      <c r="O71" s="63"/>
      <c r="P71" s="59"/>
      <c r="Q71" s="59"/>
      <c r="R71" s="59"/>
      <c r="S71" s="59"/>
      <c r="T71" s="59"/>
      <c r="U71" s="59"/>
      <c r="V71" s="59"/>
      <c r="W71" s="59"/>
      <c r="X71" s="59"/>
      <c r="Y71" s="59"/>
      <c r="Z71" s="59"/>
    </row>
    <row r="72" spans="1:26" ht="47.25" customHeight="1" x14ac:dyDescent="0.3">
      <c r="A72" s="59"/>
      <c r="B72" s="66" t="s">
        <v>341</v>
      </c>
      <c r="C72" s="881" t="s">
        <v>1341</v>
      </c>
      <c r="D72" s="881"/>
      <c r="E72" s="881"/>
      <c r="F72" s="881"/>
      <c r="G72" s="881"/>
      <c r="H72" s="881"/>
      <c r="I72" s="881"/>
      <c r="J72" s="272"/>
      <c r="K72" s="63"/>
      <c r="L72" s="63"/>
      <c r="M72" s="63"/>
      <c r="N72" s="63"/>
      <c r="O72" s="63"/>
      <c r="P72" s="59"/>
      <c r="Q72" s="59"/>
      <c r="R72" s="59"/>
      <c r="S72" s="59"/>
      <c r="T72" s="59"/>
      <c r="U72" s="59"/>
      <c r="V72" s="59"/>
      <c r="W72" s="59"/>
      <c r="X72" s="59"/>
      <c r="Y72" s="59"/>
      <c r="Z72" s="59"/>
    </row>
    <row r="73" spans="1:26" ht="63.75" customHeight="1" x14ac:dyDescent="0.3">
      <c r="A73" s="59"/>
      <c r="B73" s="67" t="s">
        <v>342</v>
      </c>
      <c r="C73" s="882" t="s">
        <v>954</v>
      </c>
      <c r="D73" s="882"/>
      <c r="E73" s="882"/>
      <c r="F73" s="882"/>
      <c r="G73" s="882"/>
      <c r="H73" s="882"/>
      <c r="I73" s="882"/>
      <c r="J73" s="272"/>
      <c r="K73" s="63"/>
      <c r="L73" s="63"/>
      <c r="M73" s="63"/>
      <c r="N73" s="63"/>
      <c r="O73" s="63"/>
      <c r="P73" s="59"/>
      <c r="Q73" s="59"/>
      <c r="R73" s="59"/>
      <c r="S73" s="59"/>
      <c r="T73" s="59"/>
      <c r="U73" s="59"/>
      <c r="V73" s="59"/>
      <c r="W73" s="59"/>
      <c r="X73" s="59"/>
      <c r="Y73" s="59"/>
      <c r="Z73" s="59"/>
    </row>
    <row r="74" spans="1:26" ht="33" customHeight="1" x14ac:dyDescent="0.3">
      <c r="A74" s="59"/>
      <c r="B74" s="870" t="s">
        <v>343</v>
      </c>
      <c r="C74" s="172" t="s">
        <v>344</v>
      </c>
      <c r="D74" s="184" t="s">
        <v>345</v>
      </c>
      <c r="E74" s="172" t="s">
        <v>346</v>
      </c>
      <c r="F74" s="172" t="s">
        <v>347</v>
      </c>
      <c r="G74" s="173" t="s">
        <v>348</v>
      </c>
      <c r="H74" s="173" t="s">
        <v>501</v>
      </c>
      <c r="I74" s="173" t="s">
        <v>5</v>
      </c>
      <c r="J74" s="68" t="s">
        <v>6</v>
      </c>
      <c r="K74" s="63"/>
      <c r="L74" s="63"/>
      <c r="M74" s="63"/>
      <c r="N74" s="63"/>
      <c r="O74" s="59"/>
      <c r="P74" s="59"/>
      <c r="Q74" s="59"/>
      <c r="R74" s="59"/>
      <c r="S74" s="59"/>
      <c r="T74" s="59"/>
      <c r="U74" s="59"/>
      <c r="V74" s="59"/>
      <c r="W74" s="59"/>
      <c r="X74" s="59"/>
      <c r="Y74" s="59"/>
      <c r="Z74" s="59"/>
    </row>
    <row r="75" spans="1:26" s="70" customFormat="1" ht="117.75" customHeight="1" x14ac:dyDescent="0.3">
      <c r="A75" s="59"/>
      <c r="B75" s="871"/>
      <c r="C75" s="202" t="s">
        <v>955</v>
      </c>
      <c r="D75" s="202" t="s">
        <v>1342</v>
      </c>
      <c r="E75" s="508" t="s">
        <v>1343</v>
      </c>
      <c r="F75" s="202" t="s">
        <v>971</v>
      </c>
      <c r="G75" s="69" t="s">
        <v>8</v>
      </c>
      <c r="H75" s="322"/>
      <c r="I75" s="322"/>
      <c r="J75" s="323">
        <f t="shared" ref="J75:J76" si="3">IF(G75="","0",IF(G75="Pass",1,IF(G75="Fail",0,IF(G75="TBD",0,IF(G75="N/A (Please provide reasons)",1)))))</f>
        <v>0</v>
      </c>
      <c r="K75" s="63"/>
      <c r="L75" s="63"/>
      <c r="M75" s="63"/>
      <c r="N75" s="63"/>
      <c r="O75" s="63"/>
      <c r="P75" s="63"/>
      <c r="Q75" s="63"/>
      <c r="R75" s="63"/>
      <c r="S75" s="63"/>
      <c r="T75" s="63"/>
      <c r="U75" s="63"/>
      <c r="V75" s="63"/>
      <c r="W75" s="63"/>
      <c r="X75" s="63"/>
      <c r="Y75" s="63"/>
      <c r="Z75" s="63"/>
    </row>
    <row r="76" spans="1:26" s="70" customFormat="1" ht="48.6" customHeight="1" x14ac:dyDescent="0.3">
      <c r="A76" s="59"/>
      <c r="B76" s="871"/>
      <c r="C76" s="202" t="s">
        <v>956</v>
      </c>
      <c r="D76" s="202" t="s">
        <v>1397</v>
      </c>
      <c r="E76" s="508" t="s">
        <v>1344</v>
      </c>
      <c r="F76" s="202" t="s">
        <v>964</v>
      </c>
      <c r="G76" s="69" t="s">
        <v>8</v>
      </c>
      <c r="H76" s="322"/>
      <c r="I76" s="322"/>
      <c r="J76" s="323">
        <f t="shared" si="3"/>
        <v>0</v>
      </c>
      <c r="K76" s="63"/>
      <c r="L76" s="63"/>
      <c r="M76" s="63"/>
      <c r="N76" s="63"/>
      <c r="O76" s="63"/>
      <c r="P76" s="63"/>
      <c r="Q76" s="63"/>
      <c r="R76" s="63"/>
      <c r="S76" s="63"/>
      <c r="T76" s="63"/>
      <c r="U76" s="63"/>
      <c r="V76" s="63"/>
      <c r="W76" s="63"/>
      <c r="X76" s="63"/>
      <c r="Y76" s="63"/>
      <c r="Z76" s="63"/>
    </row>
    <row r="77" spans="1:26" s="73" customFormat="1" ht="20.100000000000001" customHeight="1" x14ac:dyDescent="0.3">
      <c r="A77" s="71"/>
      <c r="B77" s="64" t="s">
        <v>351</v>
      </c>
      <c r="C77" s="324" t="str">
        <f>IF(K77=100%, "Complete", "Incomplete")</f>
        <v>Incomplete</v>
      </c>
      <c r="D77" s="884"/>
      <c r="E77" s="885"/>
      <c r="F77" s="885"/>
      <c r="G77" s="885"/>
      <c r="H77" s="885"/>
      <c r="I77" s="885"/>
      <c r="J77" s="886"/>
      <c r="K77" s="72">
        <f>SUM(J75:J76) / (COUNT(J75:J76))</f>
        <v>0</v>
      </c>
      <c r="L77" s="71"/>
      <c r="M77" s="71"/>
      <c r="N77" s="71"/>
      <c r="O77" s="71"/>
      <c r="P77" s="71"/>
      <c r="Q77" s="71"/>
      <c r="R77" s="71"/>
      <c r="S77" s="71"/>
      <c r="T77" s="71"/>
      <c r="U77" s="71"/>
      <c r="V77" s="71"/>
      <c r="W77" s="71"/>
      <c r="X77" s="71"/>
      <c r="Y77" s="71"/>
      <c r="Z77" s="71"/>
    </row>
    <row r="78" spans="1:26" s="73" customFormat="1" ht="20.100000000000001" customHeight="1" x14ac:dyDescent="0.3">
      <c r="A78" s="71"/>
      <c r="B78" s="333"/>
      <c r="C78" s="334"/>
      <c r="D78" s="330"/>
      <c r="E78" s="331"/>
      <c r="F78" s="330"/>
      <c r="G78" s="332"/>
      <c r="H78" s="332"/>
      <c r="I78" s="330"/>
      <c r="J78" s="330"/>
      <c r="K78" s="330"/>
      <c r="L78" s="71"/>
      <c r="M78" s="71"/>
      <c r="N78" s="71"/>
      <c r="O78" s="71"/>
      <c r="P78" s="71"/>
      <c r="Q78" s="71"/>
      <c r="R78" s="71"/>
      <c r="S78" s="71"/>
      <c r="T78" s="71"/>
      <c r="U78" s="71"/>
      <c r="V78" s="71"/>
      <c r="W78" s="71"/>
      <c r="X78" s="71"/>
      <c r="Y78" s="71"/>
      <c r="Z78" s="71"/>
    </row>
    <row r="79" spans="1:26" s="73" customFormat="1" ht="20.100000000000001" customHeight="1" x14ac:dyDescent="0.3">
      <c r="A79" s="71"/>
      <c r="B79" s="175" t="s">
        <v>340</v>
      </c>
      <c r="C79" s="866" t="s">
        <v>364</v>
      </c>
      <c r="D79" s="866"/>
      <c r="E79" s="866"/>
      <c r="F79" s="866"/>
      <c r="G79" s="866"/>
      <c r="H79" s="866"/>
      <c r="I79" s="866"/>
      <c r="J79" s="63"/>
      <c r="K79" s="63"/>
      <c r="L79" s="63"/>
      <c r="M79" s="63"/>
      <c r="N79" s="63"/>
      <c r="O79" s="71"/>
      <c r="P79" s="71"/>
      <c r="Q79" s="71"/>
      <c r="R79" s="71"/>
      <c r="S79" s="71"/>
      <c r="T79" s="71"/>
      <c r="U79" s="71"/>
      <c r="V79" s="71"/>
      <c r="W79" s="71"/>
      <c r="X79" s="71"/>
      <c r="Y79" s="71"/>
      <c r="Z79" s="71"/>
    </row>
    <row r="80" spans="1:26" s="73" customFormat="1" ht="92.1" customHeight="1" x14ac:dyDescent="0.3">
      <c r="A80" s="71"/>
      <c r="B80" s="66" t="s">
        <v>341</v>
      </c>
      <c r="C80" s="881" t="s">
        <v>1345</v>
      </c>
      <c r="D80" s="881"/>
      <c r="E80" s="881"/>
      <c r="F80" s="881"/>
      <c r="G80" s="881"/>
      <c r="H80" s="881"/>
      <c r="I80" s="881"/>
      <c r="J80" s="63"/>
      <c r="K80" s="63"/>
      <c r="L80" s="63"/>
      <c r="M80" s="63"/>
      <c r="N80" s="63"/>
      <c r="O80" s="71"/>
      <c r="P80" s="71"/>
      <c r="Q80" s="71"/>
      <c r="R80" s="71"/>
      <c r="S80" s="71"/>
      <c r="T80" s="71"/>
      <c r="U80" s="71"/>
      <c r="V80" s="71"/>
      <c r="W80" s="71"/>
      <c r="X80" s="71"/>
      <c r="Y80" s="71"/>
      <c r="Z80" s="71"/>
    </row>
    <row r="81" spans="1:26" s="73" customFormat="1" ht="52.35" customHeight="1" x14ac:dyDescent="0.3">
      <c r="A81" s="71"/>
      <c r="B81" s="66" t="s">
        <v>342</v>
      </c>
      <c r="C81" s="882" t="s">
        <v>976</v>
      </c>
      <c r="D81" s="882"/>
      <c r="E81" s="882"/>
      <c r="F81" s="882"/>
      <c r="G81" s="882"/>
      <c r="H81" s="882"/>
      <c r="I81" s="882"/>
      <c r="J81" s="63"/>
      <c r="K81" s="63"/>
      <c r="L81" s="63"/>
      <c r="M81" s="63"/>
      <c r="N81" s="63"/>
      <c r="O81" s="71"/>
      <c r="P81" s="71"/>
      <c r="Q81" s="71"/>
      <c r="R81" s="71"/>
      <c r="S81" s="71"/>
      <c r="T81" s="71"/>
      <c r="U81" s="71"/>
      <c r="V81" s="71"/>
      <c r="W81" s="71"/>
      <c r="X81" s="71"/>
      <c r="Y81" s="71"/>
      <c r="Z81" s="71"/>
    </row>
    <row r="82" spans="1:26" s="73" customFormat="1" ht="20.100000000000001" customHeight="1" x14ac:dyDescent="0.3">
      <c r="A82" s="71"/>
      <c r="B82" s="870" t="s">
        <v>343</v>
      </c>
      <c r="C82" s="172" t="s">
        <v>344</v>
      </c>
      <c r="D82" s="172" t="s">
        <v>345</v>
      </c>
      <c r="E82" s="172" t="s">
        <v>346</v>
      </c>
      <c r="F82" s="172" t="s">
        <v>347</v>
      </c>
      <c r="G82" s="173" t="s">
        <v>348</v>
      </c>
      <c r="H82" s="173" t="s">
        <v>501</v>
      </c>
      <c r="I82" s="872" t="s">
        <v>5</v>
      </c>
      <c r="J82" s="873"/>
      <c r="K82" s="874"/>
      <c r="L82" s="68" t="s">
        <v>6</v>
      </c>
      <c r="M82" s="63"/>
      <c r="N82" s="63"/>
      <c r="O82" s="71"/>
      <c r="P82" s="71"/>
      <c r="Q82" s="71"/>
      <c r="R82" s="71"/>
      <c r="S82" s="71"/>
      <c r="T82" s="71"/>
      <c r="U82" s="71"/>
      <c r="V82" s="71"/>
      <c r="W82" s="71"/>
      <c r="X82" s="71"/>
      <c r="Y82" s="71"/>
      <c r="Z82" s="71"/>
    </row>
    <row r="83" spans="1:26" s="73" customFormat="1" ht="32.1" customHeight="1" x14ac:dyDescent="0.3">
      <c r="A83" s="71"/>
      <c r="B83" s="871"/>
      <c r="C83" s="171" t="s">
        <v>957</v>
      </c>
      <c r="D83" s="171" t="s">
        <v>958</v>
      </c>
      <c r="E83" s="507" t="s">
        <v>959</v>
      </c>
      <c r="F83" s="171" t="s">
        <v>966</v>
      </c>
      <c r="G83" s="69" t="s">
        <v>8</v>
      </c>
      <c r="H83" s="317"/>
      <c r="I83" s="875"/>
      <c r="J83" s="876"/>
      <c r="K83" s="877"/>
      <c r="L83" s="323">
        <f>IF(G83="","0",IF(G83="Pass",1,IF(G83="Fail",0,IF(G83="TBD",0,IF(G83="N/A (Please provide reasons)",1)))))</f>
        <v>0</v>
      </c>
      <c r="M83" s="63"/>
      <c r="N83" s="63"/>
      <c r="O83" s="71"/>
      <c r="P83" s="71"/>
      <c r="Q83" s="71"/>
      <c r="R83" s="71"/>
      <c r="S83" s="71"/>
      <c r="T83" s="71"/>
      <c r="U83" s="71"/>
      <c r="V83" s="71"/>
      <c r="W83" s="71"/>
      <c r="X83" s="71"/>
      <c r="Y83" s="71"/>
      <c r="Z83" s="71"/>
    </row>
    <row r="84" spans="1:26" s="73" customFormat="1" ht="92.1" customHeight="1" x14ac:dyDescent="0.3">
      <c r="A84" s="71"/>
      <c r="B84" s="871"/>
      <c r="C84" s="171" t="s">
        <v>960</v>
      </c>
      <c r="D84" s="171" t="s">
        <v>1346</v>
      </c>
      <c r="E84" s="507" t="s">
        <v>1347</v>
      </c>
      <c r="F84" s="171" t="s">
        <v>965</v>
      </c>
      <c r="G84" s="69" t="s">
        <v>8</v>
      </c>
      <c r="H84" s="317"/>
      <c r="I84" s="875"/>
      <c r="J84" s="876"/>
      <c r="K84" s="877"/>
      <c r="L84" s="323">
        <f t="shared" ref="L84:L85" si="4">IF(G84="","0",IF(G84="Pass",1,IF(G84="Fail",0,IF(G84="TBD",0,IF(G84="N/A (Please provide reasons)",1)))))</f>
        <v>0</v>
      </c>
      <c r="M84" s="63"/>
      <c r="N84" s="63"/>
      <c r="O84" s="71"/>
      <c r="P84" s="71"/>
      <c r="Q84" s="71"/>
      <c r="R84" s="71"/>
      <c r="S84" s="71"/>
      <c r="T84" s="71"/>
      <c r="U84" s="71"/>
      <c r="V84" s="71"/>
      <c r="W84" s="71"/>
      <c r="X84" s="71"/>
      <c r="Y84" s="71"/>
      <c r="Z84" s="71"/>
    </row>
    <row r="85" spans="1:26" s="73" customFormat="1" ht="20.100000000000001" customHeight="1" x14ac:dyDescent="0.3">
      <c r="A85" s="71"/>
      <c r="B85" s="883"/>
      <c r="C85" s="171" t="s">
        <v>961</v>
      </c>
      <c r="D85" s="171" t="s">
        <v>1348</v>
      </c>
      <c r="E85" s="171" t="s">
        <v>962</v>
      </c>
      <c r="F85" s="171" t="s">
        <v>967</v>
      </c>
      <c r="G85" s="69" t="s">
        <v>8</v>
      </c>
      <c r="H85" s="317"/>
      <c r="I85" s="875"/>
      <c r="J85" s="876"/>
      <c r="K85" s="877"/>
      <c r="L85" s="323">
        <f t="shared" si="4"/>
        <v>0</v>
      </c>
      <c r="M85" s="63"/>
      <c r="N85" s="63"/>
      <c r="O85" s="71"/>
      <c r="P85" s="71"/>
      <c r="Q85" s="71"/>
      <c r="R85" s="71"/>
      <c r="S85" s="71"/>
      <c r="T85" s="71"/>
      <c r="U85" s="71"/>
      <c r="V85" s="71"/>
      <c r="W85" s="71"/>
      <c r="X85" s="71"/>
      <c r="Y85" s="71"/>
      <c r="Z85" s="71"/>
    </row>
    <row r="86" spans="1:26" s="73" customFormat="1" ht="20.100000000000001" customHeight="1" x14ac:dyDescent="0.3">
      <c r="A86" s="71"/>
      <c r="B86" s="66" t="s">
        <v>351</v>
      </c>
      <c r="C86" s="324" t="str">
        <f>IF(M86=100%, "Complete", "Incomplete")</f>
        <v>Incomplete</v>
      </c>
      <c r="D86" s="878"/>
      <c r="E86" s="879"/>
      <c r="F86" s="879"/>
      <c r="G86" s="879"/>
      <c r="H86" s="879"/>
      <c r="I86" s="879"/>
      <c r="J86" s="879"/>
      <c r="K86" s="879"/>
      <c r="L86" s="880"/>
      <c r="M86" s="72">
        <f>SUM(L83:L85) / (COUNT(L83:L85))</f>
        <v>0</v>
      </c>
      <c r="N86" s="71"/>
      <c r="O86" s="71"/>
      <c r="P86" s="71"/>
      <c r="Q86" s="71"/>
      <c r="R86" s="71"/>
      <c r="S86" s="71"/>
      <c r="T86" s="71"/>
      <c r="U86" s="71"/>
      <c r="V86" s="71"/>
      <c r="W86" s="71"/>
      <c r="X86" s="71"/>
      <c r="Y86" s="71"/>
      <c r="Z86" s="71"/>
    </row>
    <row r="87" spans="1:26" s="73" customFormat="1" ht="20.100000000000001" customHeight="1" x14ac:dyDescent="0.3">
      <c r="A87" s="71"/>
      <c r="B87" s="333"/>
      <c r="C87" s="334"/>
      <c r="D87" s="330"/>
      <c r="E87" s="331"/>
      <c r="F87" s="330"/>
      <c r="G87" s="332"/>
      <c r="H87" s="332"/>
      <c r="I87" s="330"/>
      <c r="J87" s="330"/>
      <c r="K87" s="330"/>
      <c r="L87" s="71"/>
      <c r="M87" s="71"/>
      <c r="N87" s="71"/>
      <c r="O87" s="71"/>
      <c r="P87" s="71"/>
      <c r="Q87" s="71"/>
      <c r="R87" s="71"/>
      <c r="S87" s="71"/>
      <c r="T87" s="71"/>
      <c r="U87" s="71"/>
      <c r="V87" s="71"/>
      <c r="W87" s="71"/>
      <c r="X87" s="71"/>
      <c r="Y87" s="71"/>
      <c r="Z87" s="71"/>
    </row>
    <row r="88" spans="1:26" s="73" customFormat="1" ht="20.100000000000001" customHeight="1" x14ac:dyDescent="0.3">
      <c r="A88" s="71"/>
      <c r="B88" s="175" t="s">
        <v>340</v>
      </c>
      <c r="C88" s="866" t="s">
        <v>365</v>
      </c>
      <c r="D88" s="866"/>
      <c r="E88" s="866"/>
      <c r="F88" s="866"/>
      <c r="G88" s="866"/>
      <c r="H88" s="866"/>
      <c r="I88" s="866"/>
      <c r="J88" s="63"/>
      <c r="K88" s="63"/>
      <c r="L88" s="63"/>
      <c r="M88" s="63"/>
      <c r="N88" s="71"/>
      <c r="O88" s="71"/>
      <c r="P88" s="71"/>
      <c r="Q88" s="71"/>
      <c r="R88" s="71"/>
      <c r="S88" s="71"/>
      <c r="T88" s="71"/>
      <c r="U88" s="71"/>
      <c r="V88" s="71"/>
      <c r="W88" s="71"/>
      <c r="X88" s="71"/>
      <c r="Y88" s="71"/>
      <c r="Z88" s="71"/>
    </row>
    <row r="89" spans="1:26" s="73" customFormat="1" ht="149.85" customHeight="1" x14ac:dyDescent="0.3">
      <c r="A89" s="71"/>
      <c r="B89" s="66" t="s">
        <v>341</v>
      </c>
      <c r="C89" s="881" t="s">
        <v>972</v>
      </c>
      <c r="D89" s="881"/>
      <c r="E89" s="881"/>
      <c r="F89" s="881"/>
      <c r="G89" s="881"/>
      <c r="H89" s="881"/>
      <c r="I89" s="881"/>
      <c r="J89" s="63"/>
      <c r="K89" s="63"/>
      <c r="L89" s="63"/>
      <c r="M89" s="63"/>
      <c r="N89" s="71"/>
      <c r="O89" s="71"/>
      <c r="P89" s="71"/>
      <c r="Q89" s="71"/>
      <c r="R89" s="71"/>
      <c r="S89" s="71"/>
      <c r="T89" s="71"/>
      <c r="U89" s="71"/>
      <c r="V89" s="71"/>
      <c r="W89" s="71"/>
      <c r="X89" s="71"/>
      <c r="Y89" s="71"/>
      <c r="Z89" s="71"/>
    </row>
    <row r="90" spans="1:26" s="73" customFormat="1" ht="38.85" customHeight="1" x14ac:dyDescent="0.3">
      <c r="A90" s="71"/>
      <c r="B90" s="66" t="s">
        <v>342</v>
      </c>
      <c r="C90" s="882" t="s">
        <v>417</v>
      </c>
      <c r="D90" s="882"/>
      <c r="E90" s="882"/>
      <c r="F90" s="882"/>
      <c r="G90" s="882"/>
      <c r="H90" s="882"/>
      <c r="I90" s="882"/>
      <c r="J90" s="63"/>
      <c r="K90" s="63"/>
      <c r="L90" s="63"/>
      <c r="M90" s="63"/>
      <c r="N90" s="71"/>
      <c r="O90" s="71"/>
      <c r="P90" s="71"/>
      <c r="Q90" s="71"/>
      <c r="R90" s="71"/>
      <c r="S90" s="71"/>
      <c r="T90" s="71"/>
      <c r="U90" s="71"/>
      <c r="V90" s="71"/>
      <c r="W90" s="71"/>
      <c r="X90" s="71"/>
      <c r="Y90" s="71"/>
      <c r="Z90" s="71"/>
    </row>
    <row r="91" spans="1:26" s="73" customFormat="1" ht="32.1" customHeight="1" x14ac:dyDescent="0.3">
      <c r="A91" s="71"/>
      <c r="B91" s="870" t="s">
        <v>343</v>
      </c>
      <c r="C91" s="172" t="s">
        <v>344</v>
      </c>
      <c r="D91" s="172" t="s">
        <v>345</v>
      </c>
      <c r="E91" s="172" t="s">
        <v>346</v>
      </c>
      <c r="F91" s="172" t="s">
        <v>347</v>
      </c>
      <c r="G91" s="173" t="s">
        <v>348</v>
      </c>
      <c r="H91" s="173" t="s">
        <v>501</v>
      </c>
      <c r="I91" s="872" t="s">
        <v>5</v>
      </c>
      <c r="J91" s="873"/>
      <c r="K91" s="874"/>
      <c r="L91" s="68" t="s">
        <v>6</v>
      </c>
      <c r="M91" s="63"/>
      <c r="N91" s="71"/>
      <c r="O91" s="71"/>
      <c r="P91" s="71"/>
      <c r="Q91" s="71"/>
      <c r="R91" s="71"/>
      <c r="S91" s="71"/>
      <c r="T91" s="71"/>
      <c r="U91" s="71"/>
      <c r="V91" s="71"/>
      <c r="W91" s="71"/>
      <c r="X91" s="71"/>
      <c r="Y91" s="71"/>
      <c r="Z91" s="71"/>
    </row>
    <row r="92" spans="1:26" s="73" customFormat="1" ht="66.599999999999994" customHeight="1" x14ac:dyDescent="0.3">
      <c r="A92" s="71"/>
      <c r="B92" s="871"/>
      <c r="C92" s="171" t="s">
        <v>369</v>
      </c>
      <c r="D92" s="171" t="s">
        <v>1323</v>
      </c>
      <c r="E92" s="171" t="s">
        <v>1349</v>
      </c>
      <c r="F92" s="171" t="s">
        <v>412</v>
      </c>
      <c r="G92" s="69" t="s">
        <v>8</v>
      </c>
      <c r="H92" s="317"/>
      <c r="I92" s="875"/>
      <c r="J92" s="876"/>
      <c r="K92" s="877"/>
      <c r="L92" s="323">
        <f>IF(G92="","0",IF(G92="Pass",1,IF(G92="Fail",0,IF(G92="TBD",0,IF(G92="N/A (Please provide reasons)",1)))))</f>
        <v>0</v>
      </c>
      <c r="M92" s="63"/>
      <c r="N92" s="71"/>
      <c r="O92" s="71"/>
      <c r="P92" s="71"/>
      <c r="Q92" s="71"/>
      <c r="R92" s="71"/>
      <c r="S92" s="71"/>
      <c r="T92" s="71"/>
      <c r="U92" s="71"/>
      <c r="V92" s="71"/>
      <c r="W92" s="71"/>
      <c r="X92" s="71"/>
      <c r="Y92" s="71"/>
      <c r="Z92" s="71"/>
    </row>
    <row r="93" spans="1:26" s="73" customFormat="1" ht="258.60000000000002" customHeight="1" x14ac:dyDescent="0.3">
      <c r="A93" s="71"/>
      <c r="B93" s="871"/>
      <c r="C93" s="171" t="s">
        <v>402</v>
      </c>
      <c r="D93" s="171" t="s">
        <v>1350</v>
      </c>
      <c r="E93" s="507" t="s">
        <v>1351</v>
      </c>
      <c r="F93" s="171" t="s">
        <v>1352</v>
      </c>
      <c r="G93" s="69" t="s">
        <v>8</v>
      </c>
      <c r="H93" s="317"/>
      <c r="I93" s="875"/>
      <c r="J93" s="876"/>
      <c r="K93" s="877"/>
      <c r="L93" s="323">
        <f t="shared" ref="L93:L96" si="5">IF(G93="","0",IF(G93="Pass",1,IF(G93="Fail",0,IF(G93="TBD",0,IF(G93="N/A (Please provide reasons)",1)))))</f>
        <v>0</v>
      </c>
      <c r="M93" s="63"/>
      <c r="N93" s="71"/>
      <c r="O93" s="71"/>
      <c r="P93" s="71"/>
      <c r="Q93" s="71"/>
      <c r="R93" s="71"/>
      <c r="S93" s="71"/>
      <c r="T93" s="71"/>
      <c r="U93" s="71"/>
      <c r="V93" s="71"/>
      <c r="W93" s="71"/>
      <c r="X93" s="71"/>
      <c r="Y93" s="71"/>
      <c r="Z93" s="71"/>
    </row>
    <row r="94" spans="1:26" s="73" customFormat="1" ht="35.1" customHeight="1" x14ac:dyDescent="0.3">
      <c r="A94" s="71"/>
      <c r="B94" s="871"/>
      <c r="C94" s="171" t="s">
        <v>418</v>
      </c>
      <c r="D94" s="171" t="s">
        <v>1353</v>
      </c>
      <c r="E94" s="171" t="s">
        <v>1354</v>
      </c>
      <c r="F94" s="171" t="s">
        <v>418</v>
      </c>
      <c r="G94" s="69" t="s">
        <v>8</v>
      </c>
      <c r="H94" s="317"/>
      <c r="I94" s="875"/>
      <c r="J94" s="876"/>
      <c r="K94" s="877"/>
      <c r="L94" s="323">
        <f t="shared" si="5"/>
        <v>0</v>
      </c>
      <c r="M94" s="63"/>
      <c r="N94" s="71"/>
      <c r="O94" s="71"/>
      <c r="P94" s="71"/>
      <c r="Q94" s="71"/>
      <c r="R94" s="71"/>
      <c r="S94" s="71"/>
      <c r="T94" s="71"/>
      <c r="U94" s="71"/>
      <c r="V94" s="71"/>
      <c r="W94" s="71"/>
      <c r="X94" s="71"/>
      <c r="Y94" s="71"/>
      <c r="Z94" s="71"/>
    </row>
    <row r="95" spans="1:26" s="73" customFormat="1" ht="47.1" customHeight="1" x14ac:dyDescent="0.3">
      <c r="A95" s="71"/>
      <c r="B95" s="871"/>
      <c r="C95" s="171" t="s">
        <v>350</v>
      </c>
      <c r="D95" s="171" t="s">
        <v>1567</v>
      </c>
      <c r="E95" s="171" t="s">
        <v>620</v>
      </c>
      <c r="F95" s="171" t="s">
        <v>1355</v>
      </c>
      <c r="G95" s="69" t="s">
        <v>8</v>
      </c>
      <c r="H95" s="317"/>
      <c r="I95" s="875"/>
      <c r="J95" s="876"/>
      <c r="K95" s="877"/>
      <c r="L95" s="323">
        <f t="shared" si="5"/>
        <v>0</v>
      </c>
      <c r="M95" s="63"/>
      <c r="N95" s="71"/>
      <c r="O95" s="71"/>
      <c r="P95" s="71"/>
      <c r="Q95" s="71"/>
      <c r="R95" s="71"/>
      <c r="S95" s="71"/>
      <c r="T95" s="71"/>
      <c r="U95" s="71"/>
      <c r="V95" s="71"/>
      <c r="W95" s="71"/>
      <c r="X95" s="71"/>
      <c r="Y95" s="71"/>
      <c r="Z95" s="71"/>
    </row>
    <row r="96" spans="1:26" s="73" customFormat="1" ht="67.349999999999994" customHeight="1" x14ac:dyDescent="0.3">
      <c r="A96" s="71"/>
      <c r="B96" s="883"/>
      <c r="C96" s="171" t="s">
        <v>349</v>
      </c>
      <c r="D96" s="171" t="s">
        <v>1356</v>
      </c>
      <c r="E96" s="171" t="s">
        <v>1357</v>
      </c>
      <c r="F96" s="171" t="s">
        <v>415</v>
      </c>
      <c r="G96" s="69" t="s">
        <v>8</v>
      </c>
      <c r="H96" s="317"/>
      <c r="I96" s="875"/>
      <c r="J96" s="876"/>
      <c r="K96" s="877"/>
      <c r="L96" s="323">
        <f t="shared" si="5"/>
        <v>0</v>
      </c>
      <c r="M96" s="63"/>
      <c r="N96" s="71"/>
      <c r="O96" s="71"/>
      <c r="P96" s="71"/>
      <c r="Q96" s="71"/>
      <c r="R96" s="71"/>
      <c r="S96" s="71"/>
      <c r="T96" s="71"/>
      <c r="U96" s="71"/>
      <c r="V96" s="71"/>
      <c r="W96" s="71"/>
      <c r="X96" s="71"/>
      <c r="Y96" s="71"/>
      <c r="Z96" s="71"/>
    </row>
    <row r="97" spans="1:26" s="73" customFormat="1" ht="20.100000000000001" customHeight="1" x14ac:dyDescent="0.3">
      <c r="A97" s="71"/>
      <c r="B97" s="66" t="s">
        <v>351</v>
      </c>
      <c r="C97" s="324" t="str">
        <f>IF(M97=100%, "Complete", "Incomplete")</f>
        <v>Incomplete</v>
      </c>
      <c r="D97" s="878"/>
      <c r="E97" s="879"/>
      <c r="F97" s="879"/>
      <c r="G97" s="879"/>
      <c r="H97" s="879"/>
      <c r="I97" s="879"/>
      <c r="J97" s="879"/>
      <c r="K97" s="879"/>
      <c r="L97" s="880"/>
      <c r="M97" s="72">
        <f>SUM(L92:L96) / (COUNT(L92:L96))</f>
        <v>0</v>
      </c>
      <c r="N97" s="71"/>
      <c r="O97" s="71"/>
      <c r="P97" s="71"/>
      <c r="Q97" s="71"/>
      <c r="R97" s="71"/>
      <c r="S97" s="71"/>
      <c r="T97" s="71"/>
      <c r="U97" s="71"/>
      <c r="V97" s="71"/>
      <c r="W97" s="71"/>
      <c r="X97" s="71"/>
      <c r="Y97" s="71"/>
      <c r="Z97" s="71"/>
    </row>
    <row r="98" spans="1:26" s="73" customFormat="1" ht="20.100000000000001" customHeight="1" x14ac:dyDescent="0.3">
      <c r="A98" s="71"/>
      <c r="B98" s="333"/>
      <c r="C98" s="334"/>
      <c r="D98" s="330"/>
      <c r="E98" s="331"/>
      <c r="F98" s="330"/>
      <c r="G98" s="332"/>
      <c r="H98" s="332"/>
      <c r="I98" s="330"/>
      <c r="J98" s="330"/>
      <c r="K98" s="330"/>
      <c r="L98" s="71"/>
      <c r="M98" s="71"/>
      <c r="N98" s="71"/>
      <c r="O98" s="71"/>
      <c r="P98" s="71"/>
      <c r="Q98" s="71"/>
      <c r="R98" s="71"/>
      <c r="S98" s="71"/>
      <c r="T98" s="71"/>
      <c r="U98" s="71"/>
      <c r="V98" s="71"/>
      <c r="W98" s="71"/>
      <c r="X98" s="71"/>
      <c r="Y98" s="71"/>
      <c r="Z98" s="71"/>
    </row>
    <row r="99" spans="1:26" ht="20.100000000000001" customHeight="1" x14ac:dyDescent="0.3">
      <c r="A99" s="59"/>
      <c r="B99" s="175" t="s">
        <v>340</v>
      </c>
      <c r="C99" s="866" t="s">
        <v>366</v>
      </c>
      <c r="D99" s="866"/>
      <c r="E99" s="866"/>
      <c r="F99" s="866"/>
      <c r="G99" s="866"/>
      <c r="H99" s="866"/>
      <c r="I99" s="866"/>
      <c r="J99" s="272"/>
      <c r="K99" s="63"/>
      <c r="L99" s="63"/>
      <c r="M99" s="63"/>
      <c r="N99" s="63"/>
      <c r="O99" s="63"/>
      <c r="P99" s="59"/>
      <c r="Q99" s="59"/>
      <c r="R99" s="59"/>
      <c r="S99" s="59"/>
      <c r="T99" s="59"/>
      <c r="U99" s="59"/>
      <c r="V99" s="59"/>
      <c r="W99" s="59"/>
      <c r="X99" s="59"/>
      <c r="Y99" s="59"/>
      <c r="Z99" s="59"/>
    </row>
    <row r="100" spans="1:26" ht="122.25" customHeight="1" x14ac:dyDescent="0.3">
      <c r="A100" s="59"/>
      <c r="B100" s="66" t="s">
        <v>341</v>
      </c>
      <c r="C100" s="881" t="s">
        <v>973</v>
      </c>
      <c r="D100" s="881"/>
      <c r="E100" s="881"/>
      <c r="F100" s="881"/>
      <c r="G100" s="881"/>
      <c r="H100" s="881"/>
      <c r="I100" s="881"/>
      <c r="J100" s="272"/>
      <c r="K100" s="63"/>
      <c r="L100" s="63"/>
      <c r="M100" s="63"/>
      <c r="N100" s="63"/>
      <c r="O100" s="63"/>
      <c r="P100" s="59"/>
      <c r="Q100" s="59"/>
      <c r="R100" s="59"/>
      <c r="S100" s="59"/>
      <c r="T100" s="59"/>
      <c r="U100" s="59"/>
      <c r="V100" s="59"/>
      <c r="W100" s="59"/>
      <c r="X100" s="59"/>
      <c r="Y100" s="59"/>
      <c r="Z100" s="59"/>
    </row>
    <row r="101" spans="1:26" ht="77.25" customHeight="1" x14ac:dyDescent="0.3">
      <c r="A101" s="59"/>
      <c r="B101" s="67" t="s">
        <v>342</v>
      </c>
      <c r="C101" s="882" t="s">
        <v>555</v>
      </c>
      <c r="D101" s="882"/>
      <c r="E101" s="882"/>
      <c r="F101" s="882"/>
      <c r="G101" s="882"/>
      <c r="H101" s="882"/>
      <c r="I101" s="882"/>
      <c r="J101" s="272"/>
      <c r="K101" s="63"/>
      <c r="L101" s="63"/>
      <c r="M101" s="63"/>
      <c r="N101" s="63"/>
      <c r="O101" s="63"/>
      <c r="P101" s="59"/>
      <c r="Q101" s="59"/>
      <c r="R101" s="59"/>
      <c r="S101" s="59"/>
      <c r="T101" s="59"/>
      <c r="U101" s="59"/>
      <c r="V101" s="59"/>
      <c r="W101" s="59"/>
      <c r="X101" s="59"/>
      <c r="Y101" s="59"/>
      <c r="Z101" s="59"/>
    </row>
    <row r="102" spans="1:26" ht="33" customHeight="1" x14ac:dyDescent="0.3">
      <c r="A102" s="59"/>
      <c r="B102" s="870" t="s">
        <v>343</v>
      </c>
      <c r="C102" s="172" t="s">
        <v>344</v>
      </c>
      <c r="D102" s="184" t="s">
        <v>345</v>
      </c>
      <c r="E102" s="172" t="s">
        <v>346</v>
      </c>
      <c r="F102" s="172" t="s">
        <v>347</v>
      </c>
      <c r="G102" s="173" t="s">
        <v>348</v>
      </c>
      <c r="H102" s="173" t="s">
        <v>501</v>
      </c>
      <c r="I102" s="173" t="s">
        <v>5</v>
      </c>
      <c r="J102" s="68" t="s">
        <v>6</v>
      </c>
      <c r="K102" s="63"/>
      <c r="L102" s="63"/>
      <c r="M102" s="63"/>
      <c r="N102" s="63"/>
      <c r="O102" s="59"/>
      <c r="P102" s="59"/>
      <c r="Q102" s="59"/>
      <c r="R102" s="59"/>
      <c r="S102" s="59"/>
      <c r="T102" s="59"/>
      <c r="U102" s="59"/>
      <c r="V102" s="59"/>
      <c r="W102" s="59"/>
      <c r="X102" s="59"/>
      <c r="Y102" s="59"/>
      <c r="Z102" s="59"/>
    </row>
    <row r="103" spans="1:26" s="70" customFormat="1" ht="33" customHeight="1" x14ac:dyDescent="0.3">
      <c r="A103" s="59"/>
      <c r="B103" s="871"/>
      <c r="C103" s="202" t="s">
        <v>369</v>
      </c>
      <c r="D103" s="171" t="s">
        <v>1366</v>
      </c>
      <c r="E103" s="507" t="s">
        <v>1377</v>
      </c>
      <c r="F103" s="202" t="s">
        <v>614</v>
      </c>
      <c r="G103" s="69" t="s">
        <v>8</v>
      </c>
      <c r="H103" s="317"/>
      <c r="I103" s="322"/>
      <c r="J103" s="323">
        <f>IF(G103="","0",IF(G103="Pass",1,IF(G103="Fail",0,IF(G103="TBD",0,IF(G103="N/A (Please provide reasons)",1)))))</f>
        <v>0</v>
      </c>
      <c r="K103" s="63"/>
      <c r="L103" s="63"/>
      <c r="M103" s="63"/>
      <c r="N103" s="63"/>
      <c r="O103" s="63"/>
      <c r="P103" s="63"/>
      <c r="Q103" s="63"/>
      <c r="R103" s="63"/>
      <c r="S103" s="63"/>
      <c r="T103" s="63"/>
      <c r="U103" s="63"/>
      <c r="V103" s="63"/>
      <c r="W103" s="63"/>
      <c r="X103" s="63"/>
      <c r="Y103" s="63"/>
      <c r="Z103" s="63"/>
    </row>
    <row r="104" spans="1:26" s="70" customFormat="1" ht="57" customHeight="1" x14ac:dyDescent="0.3">
      <c r="A104" s="59"/>
      <c r="B104" s="871"/>
      <c r="C104" s="202" t="s">
        <v>419</v>
      </c>
      <c r="D104" s="171" t="s">
        <v>1578</v>
      </c>
      <c r="E104" s="507" t="s">
        <v>1577</v>
      </c>
      <c r="F104" s="202" t="s">
        <v>420</v>
      </c>
      <c r="G104" s="69" t="s">
        <v>8</v>
      </c>
      <c r="H104" s="317"/>
      <c r="I104" s="322"/>
      <c r="J104" s="323">
        <f>IF(G104="","0",IF(G104="Pass",1,IF(G104="Fail",0,IF(G104="TBD",0,IF(G104="N/A (Please provide reasons)",1)))))</f>
        <v>0</v>
      </c>
      <c r="K104" s="63"/>
      <c r="L104" s="63"/>
      <c r="M104" s="63"/>
      <c r="N104" s="63"/>
      <c r="O104" s="63"/>
      <c r="P104" s="63"/>
      <c r="Q104" s="63"/>
      <c r="R104" s="63"/>
      <c r="S104" s="63"/>
      <c r="T104" s="63"/>
      <c r="U104" s="63"/>
      <c r="V104" s="63"/>
      <c r="W104" s="63"/>
      <c r="X104" s="63"/>
      <c r="Y104" s="63"/>
      <c r="Z104" s="63"/>
    </row>
    <row r="105" spans="1:26" s="70" customFormat="1" ht="91.5" customHeight="1" x14ac:dyDescent="0.3">
      <c r="A105" s="59"/>
      <c r="B105" s="871"/>
      <c r="C105" s="202" t="s">
        <v>163</v>
      </c>
      <c r="D105" s="171" t="s">
        <v>1575</v>
      </c>
      <c r="E105" s="507" t="s">
        <v>1574</v>
      </c>
      <c r="F105" s="202" t="s">
        <v>1358</v>
      </c>
      <c r="G105" s="69" t="s">
        <v>8</v>
      </c>
      <c r="H105" s="317"/>
      <c r="I105" s="322"/>
      <c r="J105" s="323">
        <f>IF(G105="","0",IF(G105="Pass",1,IF(G105="Fail",0,IF(G105="TBD",0,IF(G105="N/A (Please provide reasons)",1)))))</f>
        <v>0</v>
      </c>
      <c r="K105" s="63"/>
      <c r="L105" s="63"/>
      <c r="M105" s="63"/>
      <c r="N105" s="63"/>
      <c r="O105" s="63"/>
      <c r="P105" s="63"/>
      <c r="Q105" s="63"/>
      <c r="R105" s="63"/>
      <c r="S105" s="63"/>
      <c r="T105" s="63"/>
      <c r="U105" s="63"/>
      <c r="V105" s="63"/>
      <c r="W105" s="63"/>
      <c r="X105" s="63"/>
      <c r="Y105" s="63"/>
      <c r="Z105" s="63"/>
    </row>
    <row r="106" spans="1:26" s="73" customFormat="1" ht="20.100000000000001" customHeight="1" x14ac:dyDescent="0.3">
      <c r="A106" s="71"/>
      <c r="B106" s="64" t="s">
        <v>351</v>
      </c>
      <c r="C106" s="324" t="str">
        <f>IF(K106=100%, "Complete", "Incomplete")</f>
        <v>Incomplete</v>
      </c>
      <c r="D106" s="325"/>
      <c r="E106" s="326"/>
      <c r="F106" s="325"/>
      <c r="G106" s="327"/>
      <c r="H106" s="327"/>
      <c r="I106" s="325"/>
      <c r="J106" s="325"/>
      <c r="K106" s="72">
        <f>SUM(J103:J105) / (COUNT(J103:J105))</f>
        <v>0</v>
      </c>
      <c r="L106" s="71"/>
      <c r="M106" s="71"/>
      <c r="N106" s="71"/>
      <c r="O106" s="71"/>
      <c r="P106" s="71"/>
      <c r="Q106" s="71"/>
      <c r="R106" s="71"/>
      <c r="S106" s="71"/>
      <c r="T106" s="71"/>
      <c r="U106" s="71"/>
      <c r="V106" s="71"/>
      <c r="W106" s="71"/>
      <c r="X106" s="71"/>
      <c r="Y106" s="71"/>
      <c r="Z106" s="71"/>
    </row>
    <row r="107" spans="1:26" s="73" customFormat="1" ht="20.100000000000001" customHeight="1" x14ac:dyDescent="0.3">
      <c r="A107" s="71"/>
      <c r="B107" s="333"/>
      <c r="C107" s="334"/>
      <c r="D107" s="330"/>
      <c r="E107" s="331"/>
      <c r="F107" s="330"/>
      <c r="G107" s="332"/>
      <c r="H107" s="332"/>
      <c r="I107" s="330"/>
      <c r="J107" s="330"/>
      <c r="K107" s="330"/>
      <c r="L107" s="71"/>
      <c r="M107" s="71"/>
      <c r="N107" s="71"/>
      <c r="O107" s="71"/>
      <c r="P107" s="71"/>
      <c r="Q107" s="71"/>
      <c r="R107" s="71"/>
      <c r="S107" s="71"/>
      <c r="T107" s="71"/>
      <c r="U107" s="71"/>
      <c r="V107" s="71"/>
      <c r="W107" s="71"/>
      <c r="X107" s="71"/>
      <c r="Y107" s="71"/>
      <c r="Z107" s="71"/>
    </row>
    <row r="108" spans="1:26" ht="20.100000000000001" customHeight="1" x14ac:dyDescent="0.3">
      <c r="A108" s="59"/>
      <c r="B108" s="175" t="s">
        <v>340</v>
      </c>
      <c r="C108" s="866" t="s">
        <v>367</v>
      </c>
      <c r="D108" s="866"/>
      <c r="E108" s="866"/>
      <c r="F108" s="866"/>
      <c r="G108" s="866"/>
      <c r="H108" s="866"/>
      <c r="I108" s="866"/>
      <c r="J108" s="272"/>
      <c r="K108" s="63"/>
      <c r="L108" s="63"/>
      <c r="M108" s="63"/>
      <c r="N108" s="63"/>
      <c r="O108" s="63"/>
      <c r="P108" s="59"/>
      <c r="Q108" s="59"/>
      <c r="R108" s="59"/>
      <c r="S108" s="59"/>
      <c r="T108" s="59"/>
      <c r="U108" s="59"/>
      <c r="V108" s="59"/>
      <c r="W108" s="59"/>
      <c r="X108" s="59"/>
      <c r="Y108" s="59"/>
      <c r="Z108" s="59"/>
    </row>
    <row r="109" spans="1:26" ht="154.5" customHeight="1" x14ac:dyDescent="0.3">
      <c r="A109" s="59"/>
      <c r="B109" s="66" t="s">
        <v>341</v>
      </c>
      <c r="C109" s="881" t="s">
        <v>1359</v>
      </c>
      <c r="D109" s="881"/>
      <c r="E109" s="881"/>
      <c r="F109" s="881"/>
      <c r="G109" s="881"/>
      <c r="H109" s="881"/>
      <c r="I109" s="881"/>
      <c r="J109" s="272"/>
      <c r="K109" s="63"/>
      <c r="L109" s="63"/>
      <c r="M109" s="63"/>
      <c r="N109" s="63"/>
      <c r="O109" s="63"/>
      <c r="P109" s="59"/>
      <c r="Q109" s="59"/>
      <c r="R109" s="59"/>
      <c r="S109" s="59"/>
      <c r="T109" s="59"/>
      <c r="U109" s="59"/>
      <c r="V109" s="59"/>
      <c r="W109" s="59"/>
      <c r="X109" s="59"/>
      <c r="Y109" s="59"/>
      <c r="Z109" s="59"/>
    </row>
    <row r="110" spans="1:26" ht="82.5" customHeight="1" x14ac:dyDescent="0.3">
      <c r="A110" s="59"/>
      <c r="B110" s="67" t="s">
        <v>342</v>
      </c>
      <c r="C110" s="882" t="s">
        <v>556</v>
      </c>
      <c r="D110" s="882"/>
      <c r="E110" s="882"/>
      <c r="F110" s="882"/>
      <c r="G110" s="882"/>
      <c r="H110" s="882"/>
      <c r="I110" s="882"/>
      <c r="J110" s="272"/>
      <c r="K110" s="63"/>
      <c r="L110" s="63"/>
      <c r="M110" s="63"/>
      <c r="N110" s="63"/>
      <c r="O110" s="63"/>
      <c r="P110" s="59"/>
      <c r="Q110" s="59"/>
      <c r="R110" s="59"/>
      <c r="S110" s="59"/>
      <c r="T110" s="59"/>
      <c r="U110" s="59"/>
      <c r="V110" s="59"/>
      <c r="W110" s="59"/>
      <c r="X110" s="59"/>
      <c r="Y110" s="59"/>
      <c r="Z110" s="59"/>
    </row>
    <row r="111" spans="1:26" ht="33" customHeight="1" x14ac:dyDescent="0.3">
      <c r="A111" s="59"/>
      <c r="B111" s="870" t="s">
        <v>343</v>
      </c>
      <c r="C111" s="172" t="s">
        <v>344</v>
      </c>
      <c r="D111" s="184" t="s">
        <v>345</v>
      </c>
      <c r="E111" s="172" t="s">
        <v>346</v>
      </c>
      <c r="F111" s="172" t="s">
        <v>347</v>
      </c>
      <c r="G111" s="173" t="s">
        <v>348</v>
      </c>
      <c r="H111" s="173" t="s">
        <v>501</v>
      </c>
      <c r="I111" s="173" t="s">
        <v>5</v>
      </c>
      <c r="J111" s="68" t="s">
        <v>6</v>
      </c>
      <c r="K111" s="63"/>
      <c r="L111" s="63"/>
      <c r="M111" s="63"/>
      <c r="N111" s="63"/>
      <c r="O111" s="59"/>
      <c r="P111" s="59"/>
      <c r="Q111" s="59"/>
      <c r="R111" s="59"/>
      <c r="S111" s="59"/>
      <c r="T111" s="59"/>
      <c r="U111" s="59"/>
      <c r="V111" s="59"/>
      <c r="W111" s="59"/>
      <c r="X111" s="59"/>
      <c r="Y111" s="59"/>
      <c r="Z111" s="59"/>
    </row>
    <row r="112" spans="1:26" s="70" customFormat="1" ht="33.75" customHeight="1" x14ac:dyDescent="0.3">
      <c r="A112" s="59"/>
      <c r="B112" s="871"/>
      <c r="C112" s="202" t="s">
        <v>369</v>
      </c>
      <c r="D112" s="171" t="s">
        <v>1366</v>
      </c>
      <c r="E112" s="507" t="s">
        <v>1370</v>
      </c>
      <c r="F112" s="202" t="s">
        <v>617</v>
      </c>
      <c r="G112" s="69" t="s">
        <v>8</v>
      </c>
      <c r="H112" s="322"/>
      <c r="I112" s="322"/>
      <c r="J112" s="323">
        <f>IF(G112="","0",IF(G112="Pass",1,IF(G112="Fail",0,IF(G112="TBD",0,IF(G112="N/A (Please provide reasons)",1)))))</f>
        <v>0</v>
      </c>
      <c r="K112" s="63"/>
      <c r="L112" s="63"/>
      <c r="M112" s="63"/>
      <c r="N112" s="63"/>
      <c r="O112" s="63"/>
      <c r="P112" s="63"/>
      <c r="Q112" s="63"/>
      <c r="R112" s="63"/>
      <c r="S112" s="63"/>
      <c r="T112" s="63"/>
      <c r="U112" s="63"/>
      <c r="V112" s="63"/>
      <c r="W112" s="63"/>
      <c r="X112" s="63"/>
      <c r="Y112" s="63"/>
      <c r="Z112" s="63"/>
    </row>
    <row r="113" spans="1:26" s="70" customFormat="1" ht="90" customHeight="1" x14ac:dyDescent="0.3">
      <c r="A113" s="59"/>
      <c r="B113" s="83"/>
      <c r="C113" s="202" t="s">
        <v>421</v>
      </c>
      <c r="D113" s="171" t="s">
        <v>1360</v>
      </c>
      <c r="E113" s="507" t="s">
        <v>1361</v>
      </c>
      <c r="F113" s="202" t="s">
        <v>716</v>
      </c>
      <c r="G113" s="69" t="s">
        <v>8</v>
      </c>
      <c r="H113" s="322"/>
      <c r="I113" s="322"/>
      <c r="J113" s="323">
        <f>IF(G113="","0",IF(G113="Pass",1,IF(G113="Fail",0,IF(G113="TBD",0,IF(G113="N/A (Please provide reasons)",1)))))</f>
        <v>0</v>
      </c>
      <c r="K113" s="63"/>
      <c r="L113" s="63"/>
      <c r="M113" s="63"/>
      <c r="N113" s="63"/>
      <c r="O113" s="63"/>
      <c r="P113" s="63"/>
      <c r="Q113" s="63"/>
      <c r="R113" s="63"/>
      <c r="S113" s="63"/>
      <c r="T113" s="63"/>
      <c r="U113" s="63"/>
      <c r="V113" s="63"/>
      <c r="W113" s="63"/>
      <c r="X113" s="63"/>
      <c r="Y113" s="63"/>
      <c r="Z113" s="63"/>
    </row>
    <row r="114" spans="1:26" s="70" customFormat="1" ht="35.25" customHeight="1" x14ac:dyDescent="0.3">
      <c r="A114" s="59"/>
      <c r="B114" s="83"/>
      <c r="C114" s="202" t="s">
        <v>350</v>
      </c>
      <c r="D114" s="171" t="s">
        <v>1362</v>
      </c>
      <c r="E114" s="507" t="s">
        <v>752</v>
      </c>
      <c r="F114" s="202" t="s">
        <v>370</v>
      </c>
      <c r="G114" s="69" t="s">
        <v>8</v>
      </c>
      <c r="H114" s="322"/>
      <c r="I114" s="322"/>
      <c r="J114" s="323">
        <f>IF(G114="","0",IF(G114="Pass",1,IF(G114="Fail",0,IF(G114="TBD",0,IF(G114="N/A (Please provide reasons)",1)))))</f>
        <v>0</v>
      </c>
      <c r="K114" s="63"/>
      <c r="L114" s="63"/>
      <c r="M114" s="63"/>
      <c r="N114" s="63"/>
      <c r="O114" s="63"/>
      <c r="P114" s="63"/>
      <c r="Q114" s="63"/>
      <c r="R114" s="63"/>
      <c r="S114" s="63"/>
      <c r="T114" s="63"/>
      <c r="U114" s="63"/>
      <c r="V114" s="63"/>
      <c r="W114" s="63"/>
      <c r="X114" s="63"/>
      <c r="Y114" s="63"/>
      <c r="Z114" s="63"/>
    </row>
    <row r="115" spans="1:26" s="70" customFormat="1" ht="187.5" customHeight="1" x14ac:dyDescent="0.3">
      <c r="A115" s="59"/>
      <c r="B115" s="83"/>
      <c r="C115" s="202" t="s">
        <v>372</v>
      </c>
      <c r="D115" s="171" t="s">
        <v>1593</v>
      </c>
      <c r="E115" s="507" t="s">
        <v>1592</v>
      </c>
      <c r="F115" s="202" t="s">
        <v>1363</v>
      </c>
      <c r="G115" s="69" t="s">
        <v>8</v>
      </c>
      <c r="H115" s="322"/>
      <c r="I115" s="322"/>
      <c r="J115" s="323">
        <f>IF(G115="","0",IF(G115="Pass",1,IF(G115="Fail",0,IF(G115="TBD",0,IF(G115="N/A (Please provide reasons)",1)))))</f>
        <v>0</v>
      </c>
      <c r="K115" s="63"/>
      <c r="L115" s="63"/>
      <c r="M115" s="63"/>
      <c r="N115" s="63"/>
      <c r="O115" s="63"/>
      <c r="P115" s="63"/>
      <c r="Q115" s="63"/>
      <c r="R115" s="63"/>
      <c r="S115" s="63"/>
      <c r="T115" s="63"/>
      <c r="U115" s="63"/>
      <c r="V115" s="63"/>
      <c r="W115" s="63"/>
      <c r="X115" s="63"/>
      <c r="Y115" s="63"/>
      <c r="Z115" s="63"/>
    </row>
    <row r="116" spans="1:26" s="70" customFormat="1" ht="50.25" customHeight="1" x14ac:dyDescent="0.3">
      <c r="A116" s="59"/>
      <c r="B116" s="83"/>
      <c r="C116" s="202" t="s">
        <v>349</v>
      </c>
      <c r="D116" s="171" t="s">
        <v>1364</v>
      </c>
      <c r="E116" s="507" t="s">
        <v>619</v>
      </c>
      <c r="F116" s="202" t="s">
        <v>415</v>
      </c>
      <c r="G116" s="69" t="s">
        <v>8</v>
      </c>
      <c r="H116" s="322"/>
      <c r="I116" s="322"/>
      <c r="J116" s="323">
        <f>IF(G116="","0",IF(G116="Pass",1,IF(G116="Fail",0,IF(G116="TBD",0,IF(G116="N/A (Please provide reasons)",1)))))</f>
        <v>0</v>
      </c>
      <c r="K116" s="63"/>
      <c r="L116" s="63"/>
      <c r="M116" s="63"/>
      <c r="N116" s="63"/>
      <c r="O116" s="63"/>
      <c r="P116" s="63"/>
      <c r="Q116" s="63"/>
      <c r="R116" s="63"/>
      <c r="S116" s="63"/>
      <c r="T116" s="63"/>
      <c r="U116" s="63"/>
      <c r="V116" s="63"/>
      <c r="W116" s="63"/>
      <c r="X116" s="63"/>
      <c r="Y116" s="63"/>
      <c r="Z116" s="63"/>
    </row>
    <row r="117" spans="1:26" s="73" customFormat="1" ht="20.100000000000001" customHeight="1" x14ac:dyDescent="0.3">
      <c r="A117" s="71"/>
      <c r="B117" s="64" t="s">
        <v>351</v>
      </c>
      <c r="C117" s="324" t="str">
        <f>IF(K117=100%, "Complete", "Incomplete")</f>
        <v>Incomplete</v>
      </c>
      <c r="D117" s="325"/>
      <c r="E117" s="326"/>
      <c r="F117" s="325"/>
      <c r="G117" s="327"/>
      <c r="H117" s="327"/>
      <c r="I117" s="325"/>
      <c r="J117" s="325"/>
      <c r="K117" s="72">
        <f>SUM(J112:J116) / (COUNT(J112:J116))</f>
        <v>0</v>
      </c>
      <c r="L117" s="71"/>
      <c r="M117" s="71"/>
      <c r="N117" s="71"/>
      <c r="O117" s="71"/>
      <c r="P117" s="71"/>
      <c r="Q117" s="71"/>
      <c r="R117" s="71"/>
      <c r="S117" s="71"/>
      <c r="T117" s="71"/>
      <c r="U117" s="71"/>
      <c r="V117" s="71"/>
      <c r="W117" s="71"/>
      <c r="X117" s="71"/>
      <c r="Y117" s="71"/>
      <c r="Z117" s="71"/>
    </row>
    <row r="118" spans="1:26" s="73" customFormat="1" ht="20.100000000000001" customHeight="1" x14ac:dyDescent="0.3">
      <c r="A118" s="71"/>
      <c r="B118" s="328"/>
      <c r="C118" s="329"/>
      <c r="D118" s="330"/>
      <c r="E118" s="331"/>
      <c r="F118" s="330"/>
      <c r="G118" s="332"/>
      <c r="H118" s="332"/>
      <c r="I118" s="330"/>
      <c r="J118" s="330"/>
      <c r="K118" s="330"/>
      <c r="L118" s="71"/>
      <c r="M118" s="71"/>
      <c r="N118" s="71"/>
      <c r="O118" s="71"/>
      <c r="P118" s="71"/>
      <c r="Q118" s="71"/>
      <c r="R118" s="71"/>
      <c r="S118" s="71"/>
      <c r="T118" s="71"/>
      <c r="U118" s="71"/>
      <c r="V118" s="71"/>
      <c r="W118" s="71"/>
      <c r="X118" s="71"/>
      <c r="Y118" s="71"/>
      <c r="Z118" s="71"/>
    </row>
    <row r="119" spans="1:26" ht="20.100000000000001" customHeight="1" x14ac:dyDescent="0.3">
      <c r="A119" s="59"/>
      <c r="B119" s="175" t="s">
        <v>340</v>
      </c>
      <c r="C119" s="866" t="s">
        <v>405</v>
      </c>
      <c r="D119" s="866"/>
      <c r="E119" s="866"/>
      <c r="F119" s="866"/>
      <c r="G119" s="866"/>
      <c r="H119" s="866"/>
      <c r="I119" s="866"/>
      <c r="J119" s="63"/>
      <c r="K119" s="63"/>
      <c r="L119" s="63"/>
      <c r="M119" s="63"/>
      <c r="N119" s="63"/>
      <c r="O119" s="63"/>
      <c r="P119" s="59"/>
      <c r="Q119" s="59"/>
      <c r="R119" s="59"/>
      <c r="S119" s="59"/>
      <c r="T119" s="59"/>
      <c r="U119" s="59"/>
      <c r="V119" s="59"/>
      <c r="W119" s="59"/>
      <c r="X119" s="59"/>
      <c r="Y119" s="59"/>
      <c r="Z119" s="59"/>
    </row>
    <row r="120" spans="1:26" ht="112.5" customHeight="1" x14ac:dyDescent="0.3">
      <c r="A120" s="59"/>
      <c r="B120" s="66" t="s">
        <v>341</v>
      </c>
      <c r="C120" s="881" t="s">
        <v>1365</v>
      </c>
      <c r="D120" s="881"/>
      <c r="E120" s="881"/>
      <c r="F120" s="881"/>
      <c r="G120" s="881"/>
      <c r="H120" s="881"/>
      <c r="I120" s="881"/>
      <c r="J120" s="63"/>
      <c r="K120" s="63"/>
      <c r="L120" s="63"/>
      <c r="M120" s="63"/>
      <c r="N120" s="63"/>
      <c r="O120" s="63"/>
      <c r="P120" s="59"/>
      <c r="Q120" s="59"/>
      <c r="R120" s="59"/>
      <c r="S120" s="59"/>
      <c r="T120" s="59"/>
      <c r="U120" s="59"/>
      <c r="V120" s="59"/>
      <c r="W120" s="59"/>
      <c r="X120" s="59"/>
      <c r="Y120" s="59"/>
      <c r="Z120" s="59"/>
    </row>
    <row r="121" spans="1:26" ht="55.35" customHeight="1" x14ac:dyDescent="0.3">
      <c r="A121" s="59"/>
      <c r="B121" s="66" t="s">
        <v>342</v>
      </c>
      <c r="C121" s="882" t="s">
        <v>422</v>
      </c>
      <c r="D121" s="882"/>
      <c r="E121" s="882"/>
      <c r="F121" s="882"/>
      <c r="G121" s="882"/>
      <c r="H121" s="882"/>
      <c r="I121" s="882"/>
      <c r="J121" s="63"/>
      <c r="K121" s="258"/>
      <c r="L121" s="63"/>
      <c r="M121" s="63"/>
      <c r="N121" s="63"/>
      <c r="O121" s="63"/>
      <c r="P121" s="59"/>
      <c r="Q121" s="59"/>
      <c r="R121" s="59"/>
      <c r="S121" s="59"/>
      <c r="T121" s="59"/>
      <c r="U121" s="59"/>
      <c r="V121" s="59"/>
      <c r="W121" s="59"/>
      <c r="X121" s="59"/>
      <c r="Y121" s="59"/>
      <c r="Z121" s="59"/>
    </row>
    <row r="122" spans="1:26" ht="33" customHeight="1" x14ac:dyDescent="0.3">
      <c r="A122" s="59"/>
      <c r="B122" s="66" t="s">
        <v>343</v>
      </c>
      <c r="C122" s="172" t="s">
        <v>344</v>
      </c>
      <c r="D122" s="172" t="s">
        <v>345</v>
      </c>
      <c r="E122" s="172" t="s">
        <v>346</v>
      </c>
      <c r="F122" s="172" t="s">
        <v>347</v>
      </c>
      <c r="G122" s="173" t="s">
        <v>348</v>
      </c>
      <c r="H122" s="173" t="s">
        <v>501</v>
      </c>
      <c r="I122" s="872" t="s">
        <v>5</v>
      </c>
      <c r="J122" s="873"/>
      <c r="K122" s="874"/>
      <c r="L122" s="68" t="s">
        <v>6</v>
      </c>
      <c r="M122" s="63"/>
      <c r="N122" s="63"/>
      <c r="O122" s="59"/>
      <c r="P122" s="59"/>
      <c r="Q122" s="59"/>
      <c r="R122" s="59"/>
      <c r="S122" s="59"/>
      <c r="T122" s="59"/>
      <c r="U122" s="59"/>
      <c r="V122" s="59"/>
      <c r="W122" s="59"/>
      <c r="X122" s="59"/>
      <c r="Y122" s="59"/>
      <c r="Z122" s="59"/>
    </row>
    <row r="123" spans="1:26" s="70" customFormat="1" ht="31.5" customHeight="1" x14ac:dyDescent="0.3">
      <c r="A123" s="59"/>
      <c r="B123" s="66"/>
      <c r="C123" s="202" t="s">
        <v>369</v>
      </c>
      <c r="D123" s="171" t="s">
        <v>1366</v>
      </c>
      <c r="E123" s="171" t="s">
        <v>1367</v>
      </c>
      <c r="F123" s="202" t="s">
        <v>614</v>
      </c>
      <c r="G123" s="69" t="s">
        <v>8</v>
      </c>
      <c r="H123" s="317"/>
      <c r="I123" s="875"/>
      <c r="J123" s="876"/>
      <c r="K123" s="877"/>
      <c r="L123" s="323">
        <f>IF(G123="","0",IF(G123="Pass",1,IF(G123="Fail",0,IF(G123="TBD",0,IF(G123="N/A (Please provide reasons)",1)))))</f>
        <v>0</v>
      </c>
      <c r="M123" s="63"/>
      <c r="N123" s="63"/>
      <c r="O123" s="63"/>
      <c r="P123" s="63"/>
      <c r="Q123" s="63"/>
      <c r="R123" s="63"/>
      <c r="S123" s="63"/>
      <c r="T123" s="63"/>
      <c r="U123" s="63"/>
      <c r="V123" s="63"/>
      <c r="W123" s="63"/>
      <c r="X123" s="63"/>
      <c r="Y123" s="63"/>
      <c r="Z123" s="63"/>
    </row>
    <row r="124" spans="1:26" s="70" customFormat="1" ht="76.5" customHeight="1" x14ac:dyDescent="0.3">
      <c r="A124" s="59"/>
      <c r="B124" s="66"/>
      <c r="C124" s="202" t="s">
        <v>423</v>
      </c>
      <c r="D124" s="171" t="s">
        <v>1368</v>
      </c>
      <c r="E124" s="171" t="s">
        <v>1369</v>
      </c>
      <c r="F124" s="202" t="s">
        <v>716</v>
      </c>
      <c r="G124" s="69" t="s">
        <v>8</v>
      </c>
      <c r="H124" s="317"/>
      <c r="I124" s="887"/>
      <c r="J124" s="888"/>
      <c r="K124" s="889"/>
      <c r="L124" s="323">
        <f t="shared" ref="L124:L126" si="6">IF(G124="","0",IF(G124="Pass",1,IF(G124="Fail",0,IF(G124="TBD",0,IF(G124="N/A (Please provide reasons)",1)))))</f>
        <v>0</v>
      </c>
      <c r="M124" s="63"/>
      <c r="N124" s="63"/>
      <c r="O124" s="63"/>
      <c r="P124" s="63"/>
      <c r="Q124" s="63"/>
      <c r="R124" s="63"/>
      <c r="S124" s="63"/>
      <c r="T124" s="63"/>
      <c r="U124" s="63"/>
      <c r="V124" s="63"/>
      <c r="W124" s="63"/>
      <c r="X124" s="63"/>
      <c r="Y124" s="63"/>
      <c r="Z124" s="63"/>
    </row>
    <row r="125" spans="1:26" s="70" customFormat="1" ht="19.5" customHeight="1" x14ac:dyDescent="0.3">
      <c r="A125" s="59"/>
      <c r="B125" s="66"/>
      <c r="C125" s="202" t="s">
        <v>350</v>
      </c>
      <c r="D125" s="171" t="s">
        <v>762</v>
      </c>
      <c r="E125" s="171" t="s">
        <v>620</v>
      </c>
      <c r="F125" s="202" t="s">
        <v>370</v>
      </c>
      <c r="G125" s="69" t="s">
        <v>8</v>
      </c>
      <c r="H125" s="317"/>
      <c r="I125" s="875"/>
      <c r="J125" s="876"/>
      <c r="K125" s="877"/>
      <c r="L125" s="323">
        <f t="shared" si="6"/>
        <v>0</v>
      </c>
      <c r="M125" s="63"/>
      <c r="N125" s="63"/>
      <c r="O125" s="63"/>
      <c r="P125" s="63"/>
      <c r="Q125" s="63"/>
      <c r="R125" s="63"/>
      <c r="S125" s="63"/>
      <c r="T125" s="63"/>
      <c r="U125" s="63"/>
      <c r="V125" s="63"/>
      <c r="W125" s="63"/>
      <c r="X125" s="63"/>
      <c r="Y125" s="63"/>
      <c r="Z125" s="63"/>
    </row>
    <row r="126" spans="1:26" s="70" customFormat="1" ht="48" customHeight="1" x14ac:dyDescent="0.3">
      <c r="A126" s="59"/>
      <c r="B126" s="66"/>
      <c r="C126" s="202" t="s">
        <v>349</v>
      </c>
      <c r="D126" s="171" t="s">
        <v>763</v>
      </c>
      <c r="E126" s="171" t="s">
        <v>753</v>
      </c>
      <c r="F126" s="202" t="s">
        <v>415</v>
      </c>
      <c r="G126" s="69" t="s">
        <v>8</v>
      </c>
      <c r="H126" s="317"/>
      <c r="I126" s="875"/>
      <c r="J126" s="876"/>
      <c r="K126" s="877"/>
      <c r="L126" s="323">
        <f t="shared" si="6"/>
        <v>0</v>
      </c>
      <c r="M126" s="63"/>
      <c r="N126" s="63"/>
      <c r="O126" s="63"/>
      <c r="P126" s="63"/>
      <c r="Q126" s="63"/>
      <c r="R126" s="63"/>
      <c r="S126" s="63"/>
      <c r="T126" s="63"/>
      <c r="U126" s="63"/>
      <c r="V126" s="63"/>
      <c r="W126" s="63"/>
      <c r="X126" s="63"/>
      <c r="Y126" s="63"/>
      <c r="Z126" s="63"/>
    </row>
    <row r="127" spans="1:26" s="73" customFormat="1" ht="20.100000000000001" customHeight="1" x14ac:dyDescent="0.3">
      <c r="A127" s="71"/>
      <c r="B127" s="66" t="s">
        <v>351</v>
      </c>
      <c r="C127" s="324" t="str">
        <f>IF(M127=100%, "Complete", "Incomplete")</f>
        <v>Incomplete</v>
      </c>
      <c r="D127" s="884"/>
      <c r="E127" s="885"/>
      <c r="F127" s="885"/>
      <c r="G127" s="885"/>
      <c r="H127" s="885"/>
      <c r="I127" s="885"/>
      <c r="J127" s="885"/>
      <c r="K127" s="885"/>
      <c r="L127" s="886"/>
      <c r="M127" s="72">
        <f>SUM(L123:L126) / (COUNT(L123:L126))</f>
        <v>0</v>
      </c>
      <c r="N127" s="71"/>
      <c r="O127" s="71"/>
      <c r="P127" s="71"/>
      <c r="Q127" s="71"/>
      <c r="R127" s="71"/>
      <c r="S127" s="71"/>
      <c r="T127" s="71"/>
      <c r="U127" s="71"/>
      <c r="V127" s="71"/>
      <c r="W127" s="71"/>
      <c r="X127" s="71"/>
      <c r="Y127" s="71"/>
      <c r="Z127" s="71"/>
    </row>
    <row r="128" spans="1:26" s="73" customFormat="1" ht="20.100000000000001" customHeight="1" x14ac:dyDescent="0.3">
      <c r="A128" s="71"/>
      <c r="B128" s="328"/>
      <c r="C128" s="329"/>
      <c r="D128" s="330"/>
      <c r="E128" s="331"/>
      <c r="F128" s="330"/>
      <c r="G128" s="332"/>
      <c r="H128" s="332"/>
      <c r="I128" s="330"/>
      <c r="J128" s="330"/>
      <c r="K128" s="330"/>
      <c r="L128" s="71"/>
      <c r="M128" s="71"/>
      <c r="N128" s="71"/>
      <c r="O128" s="71"/>
      <c r="P128" s="71"/>
      <c r="Q128" s="71"/>
      <c r="R128" s="71"/>
      <c r="S128" s="71"/>
      <c r="T128" s="71"/>
      <c r="U128" s="71"/>
      <c r="V128" s="71"/>
      <c r="W128" s="71"/>
      <c r="X128" s="71"/>
      <c r="Y128" s="71"/>
      <c r="Z128" s="71"/>
    </row>
    <row r="129" spans="1:26" ht="20.100000000000001" customHeight="1" x14ac:dyDescent="0.3">
      <c r="A129" s="59"/>
      <c r="B129" s="175" t="s">
        <v>340</v>
      </c>
      <c r="C129" s="866" t="s">
        <v>406</v>
      </c>
      <c r="D129" s="866"/>
      <c r="E129" s="866"/>
      <c r="F129" s="866"/>
      <c r="G129" s="866"/>
      <c r="H129" s="866"/>
      <c r="I129" s="866"/>
      <c r="J129" s="272"/>
      <c r="K129" s="63"/>
      <c r="L129" s="63"/>
      <c r="M129" s="63"/>
      <c r="N129" s="63"/>
      <c r="O129" s="63"/>
      <c r="P129" s="59"/>
      <c r="Q129" s="59"/>
      <c r="R129" s="59"/>
      <c r="S129" s="59"/>
      <c r="T129" s="59"/>
      <c r="U129" s="59"/>
      <c r="V129" s="59"/>
      <c r="W129" s="59"/>
      <c r="X129" s="59"/>
      <c r="Y129" s="59"/>
      <c r="Z129" s="59"/>
    </row>
    <row r="130" spans="1:26" ht="106.5" customHeight="1" x14ac:dyDescent="0.3">
      <c r="A130" s="59"/>
      <c r="B130" s="66" t="s">
        <v>341</v>
      </c>
      <c r="C130" s="881" t="s">
        <v>974</v>
      </c>
      <c r="D130" s="881"/>
      <c r="E130" s="881"/>
      <c r="F130" s="881"/>
      <c r="G130" s="881"/>
      <c r="H130" s="881"/>
      <c r="I130" s="881"/>
      <c r="J130" s="272"/>
      <c r="K130" s="63"/>
      <c r="L130" s="63"/>
      <c r="M130" s="95"/>
      <c r="N130" s="95"/>
      <c r="O130" s="63"/>
      <c r="P130" s="59"/>
      <c r="Q130" s="59"/>
      <c r="R130" s="59"/>
      <c r="S130" s="59"/>
      <c r="T130" s="59"/>
      <c r="U130" s="59"/>
      <c r="V130" s="59"/>
      <c r="W130" s="59"/>
      <c r="X130" s="59"/>
      <c r="Y130" s="59"/>
      <c r="Z130" s="59"/>
    </row>
    <row r="131" spans="1:26" ht="68.25" customHeight="1" x14ac:dyDescent="0.3">
      <c r="A131" s="59"/>
      <c r="B131" s="67" t="s">
        <v>342</v>
      </c>
      <c r="C131" s="882" t="s">
        <v>719</v>
      </c>
      <c r="D131" s="882"/>
      <c r="E131" s="882"/>
      <c r="F131" s="882"/>
      <c r="G131" s="882"/>
      <c r="H131" s="882"/>
      <c r="I131" s="882"/>
      <c r="J131" s="272"/>
      <c r="K131" s="63"/>
      <c r="L131" s="63"/>
      <c r="M131" s="95"/>
      <c r="N131" s="95"/>
      <c r="O131" s="63"/>
      <c r="P131" s="59"/>
      <c r="Q131" s="59"/>
      <c r="R131" s="59"/>
      <c r="S131" s="59"/>
      <c r="T131" s="59"/>
      <c r="U131" s="59"/>
      <c r="V131" s="59"/>
      <c r="W131" s="59"/>
      <c r="X131" s="59"/>
      <c r="Y131" s="59"/>
      <c r="Z131" s="59"/>
    </row>
    <row r="132" spans="1:26" ht="33" customHeight="1" x14ac:dyDescent="0.3">
      <c r="A132" s="59"/>
      <c r="B132" s="870" t="s">
        <v>343</v>
      </c>
      <c r="C132" s="172" t="s">
        <v>344</v>
      </c>
      <c r="D132" s="184" t="s">
        <v>345</v>
      </c>
      <c r="E132" s="172" t="s">
        <v>346</v>
      </c>
      <c r="F132" s="172" t="s">
        <v>347</v>
      </c>
      <c r="G132" s="173" t="s">
        <v>348</v>
      </c>
      <c r="H132" s="173" t="s">
        <v>501</v>
      </c>
      <c r="I132" s="173" t="s">
        <v>5</v>
      </c>
      <c r="J132" s="68" t="s">
        <v>6</v>
      </c>
      <c r="K132" s="63"/>
      <c r="L132" s="63"/>
      <c r="M132" s="63"/>
      <c r="N132" s="63"/>
      <c r="O132" s="59"/>
      <c r="P132" s="59"/>
      <c r="Q132" s="59"/>
      <c r="R132" s="59"/>
      <c r="S132" s="59"/>
      <c r="T132" s="59"/>
      <c r="U132" s="59"/>
      <c r="V132" s="59"/>
      <c r="W132" s="59"/>
      <c r="X132" s="59"/>
      <c r="Y132" s="59"/>
      <c r="Z132" s="59"/>
    </row>
    <row r="133" spans="1:26" s="70" customFormat="1" ht="35.25" customHeight="1" x14ac:dyDescent="0.3">
      <c r="A133" s="59"/>
      <c r="B133" s="871"/>
      <c r="C133" s="202" t="s">
        <v>369</v>
      </c>
      <c r="D133" s="171" t="s">
        <v>1366</v>
      </c>
      <c r="E133" s="507" t="s">
        <v>1370</v>
      </c>
      <c r="F133" s="202" t="s">
        <v>617</v>
      </c>
      <c r="G133" s="69" t="s">
        <v>8</v>
      </c>
      <c r="H133" s="322"/>
      <c r="I133" s="322"/>
      <c r="J133" s="323">
        <f>IF(G133="","0",IF(G133="Pass",1,IF(G133="Fail",0,IF(G133="TBD",0,IF(G133="N/A (Please provide reasons)",1)))))</f>
        <v>0</v>
      </c>
      <c r="K133" s="63"/>
      <c r="L133" s="63"/>
      <c r="M133" s="63"/>
      <c r="N133" s="63"/>
      <c r="O133" s="63"/>
      <c r="P133" s="63"/>
      <c r="Q133" s="63"/>
      <c r="R133" s="63"/>
      <c r="S133" s="63"/>
      <c r="T133" s="63"/>
      <c r="U133" s="63"/>
      <c r="V133" s="63"/>
      <c r="W133" s="63"/>
      <c r="X133" s="63"/>
      <c r="Y133" s="63"/>
      <c r="Z133" s="63"/>
    </row>
    <row r="134" spans="1:26" s="70" customFormat="1" ht="179.25" customHeight="1" x14ac:dyDescent="0.3">
      <c r="A134" s="59"/>
      <c r="B134" s="871"/>
      <c r="C134" s="202" t="s">
        <v>373</v>
      </c>
      <c r="D134" s="171" t="s">
        <v>1371</v>
      </c>
      <c r="E134" s="507" t="s">
        <v>1372</v>
      </c>
      <c r="F134" s="202" t="s">
        <v>374</v>
      </c>
      <c r="G134" s="69" t="s">
        <v>8</v>
      </c>
      <c r="H134" s="322"/>
      <c r="I134" s="322"/>
      <c r="J134" s="323">
        <f>IF(G134="","0",IF(G134="Pass",1,IF(G134="Fail",0,IF(G134="TBD",0,IF(G134="N/A (Please provide reasons)",1)))))</f>
        <v>0</v>
      </c>
      <c r="K134" s="63"/>
      <c r="L134" s="63"/>
      <c r="M134" s="63"/>
      <c r="N134" s="63"/>
      <c r="O134" s="63"/>
      <c r="P134" s="63"/>
      <c r="Q134" s="63"/>
      <c r="R134" s="63"/>
      <c r="S134" s="63"/>
      <c r="T134" s="63"/>
      <c r="U134" s="63"/>
      <c r="V134" s="63"/>
      <c r="W134" s="63"/>
      <c r="X134" s="63"/>
      <c r="Y134" s="63"/>
      <c r="Z134" s="63"/>
    </row>
    <row r="135" spans="1:26" s="73" customFormat="1" ht="20.100000000000001" customHeight="1" x14ac:dyDescent="0.3">
      <c r="A135" s="71"/>
      <c r="B135" s="64" t="s">
        <v>351</v>
      </c>
      <c r="C135" s="324" t="str">
        <f>IF(K135=100%, "Complete", "Incomplete")</f>
        <v>Incomplete</v>
      </c>
      <c r="D135" s="325"/>
      <c r="E135" s="326"/>
      <c r="F135" s="325"/>
      <c r="G135" s="327"/>
      <c r="H135" s="327"/>
      <c r="I135" s="325"/>
      <c r="J135" s="325"/>
      <c r="K135" s="72">
        <f>SUM(J133:J134) / (COUNT(J133:J134))</f>
        <v>0</v>
      </c>
      <c r="L135" s="71"/>
      <c r="M135" s="71"/>
      <c r="N135" s="71"/>
      <c r="O135" s="71"/>
      <c r="P135" s="71"/>
      <c r="Q135" s="71"/>
      <c r="R135" s="71"/>
      <c r="S135" s="71"/>
      <c r="T135" s="71"/>
      <c r="U135" s="71"/>
      <c r="V135" s="71"/>
      <c r="W135" s="71"/>
      <c r="X135" s="71"/>
      <c r="Y135" s="71"/>
      <c r="Z135" s="71"/>
    </row>
    <row r="136" spans="1:26" s="73" customFormat="1" ht="20.100000000000001" customHeight="1" x14ac:dyDescent="0.3">
      <c r="A136" s="71"/>
      <c r="B136" s="328"/>
      <c r="C136" s="329"/>
      <c r="D136" s="330"/>
      <c r="E136" s="331"/>
      <c r="F136" s="330"/>
      <c r="G136" s="332"/>
      <c r="H136" s="332"/>
      <c r="I136" s="330"/>
      <c r="J136" s="330"/>
      <c r="K136" s="330"/>
      <c r="L136" s="71"/>
      <c r="M136" s="71"/>
      <c r="N136" s="71"/>
      <c r="O136" s="71"/>
      <c r="P136" s="71"/>
      <c r="Q136" s="71"/>
      <c r="R136" s="71"/>
      <c r="S136" s="71"/>
      <c r="T136" s="71"/>
      <c r="U136" s="71"/>
      <c r="V136" s="71"/>
      <c r="W136" s="71"/>
      <c r="X136" s="71"/>
      <c r="Y136" s="71"/>
      <c r="Z136" s="71"/>
    </row>
    <row r="137" spans="1:26" ht="20.100000000000001" customHeight="1" x14ac:dyDescent="0.3">
      <c r="A137" s="59"/>
      <c r="B137" s="175" t="s">
        <v>340</v>
      </c>
      <c r="C137" s="890" t="s">
        <v>407</v>
      </c>
      <c r="D137" s="890"/>
      <c r="E137" s="890"/>
      <c r="F137" s="890"/>
      <c r="G137" s="890"/>
      <c r="H137" s="890"/>
      <c r="I137" s="890"/>
      <c r="J137" s="272"/>
      <c r="K137" s="63"/>
      <c r="L137" s="63"/>
      <c r="M137" s="63"/>
      <c r="N137" s="63"/>
      <c r="O137" s="63"/>
      <c r="P137" s="59"/>
      <c r="Q137" s="59"/>
      <c r="R137" s="59"/>
      <c r="S137" s="59"/>
      <c r="T137" s="59"/>
      <c r="U137" s="59"/>
      <c r="V137" s="59"/>
      <c r="W137" s="59"/>
      <c r="X137" s="59"/>
      <c r="Y137" s="59"/>
      <c r="Z137" s="59"/>
    </row>
    <row r="138" spans="1:26" ht="106.5" customHeight="1" x14ac:dyDescent="0.3">
      <c r="A138" s="59"/>
      <c r="B138" s="66" t="s">
        <v>341</v>
      </c>
      <c r="C138" s="881" t="s">
        <v>975</v>
      </c>
      <c r="D138" s="881"/>
      <c r="E138" s="881"/>
      <c r="F138" s="881"/>
      <c r="G138" s="881"/>
      <c r="H138" s="881"/>
      <c r="I138" s="881"/>
      <c r="J138" s="272"/>
      <c r="K138" s="63"/>
      <c r="L138" s="63"/>
      <c r="M138" s="95"/>
      <c r="N138" s="95"/>
      <c r="O138" s="63"/>
      <c r="P138" s="59"/>
      <c r="Q138" s="59"/>
      <c r="R138" s="59"/>
      <c r="S138" s="59"/>
      <c r="T138" s="59"/>
      <c r="U138" s="59"/>
      <c r="V138" s="59"/>
      <c r="W138" s="59"/>
      <c r="X138" s="59"/>
      <c r="Y138" s="59"/>
      <c r="Z138" s="59"/>
    </row>
    <row r="139" spans="1:26" ht="54" customHeight="1" x14ac:dyDescent="0.3">
      <c r="A139" s="59"/>
      <c r="B139" s="67" t="s">
        <v>342</v>
      </c>
      <c r="C139" s="882" t="s">
        <v>720</v>
      </c>
      <c r="D139" s="882"/>
      <c r="E139" s="882"/>
      <c r="F139" s="882"/>
      <c r="G139" s="882"/>
      <c r="H139" s="882"/>
      <c r="I139" s="882"/>
      <c r="J139" s="272"/>
      <c r="K139" s="258"/>
      <c r="L139" s="63"/>
      <c r="M139" s="95"/>
      <c r="N139" s="95"/>
      <c r="O139" s="63"/>
      <c r="P139" s="59"/>
      <c r="Q139" s="59"/>
      <c r="R139" s="59"/>
      <c r="S139" s="59"/>
      <c r="T139" s="59"/>
      <c r="U139" s="59"/>
      <c r="V139" s="59"/>
      <c r="W139" s="59"/>
      <c r="X139" s="59"/>
      <c r="Y139" s="59"/>
      <c r="Z139" s="59"/>
    </row>
    <row r="140" spans="1:26" ht="33" customHeight="1" x14ac:dyDescent="0.3">
      <c r="A140" s="59"/>
      <c r="B140" s="870" t="s">
        <v>343</v>
      </c>
      <c r="C140" s="172" t="s">
        <v>344</v>
      </c>
      <c r="D140" s="184" t="s">
        <v>345</v>
      </c>
      <c r="E140" s="172" t="s">
        <v>346</v>
      </c>
      <c r="F140" s="172" t="s">
        <v>347</v>
      </c>
      <c r="G140" s="173" t="s">
        <v>348</v>
      </c>
      <c r="H140" s="173" t="s">
        <v>501</v>
      </c>
      <c r="I140" s="872" t="s">
        <v>5</v>
      </c>
      <c r="J140" s="873"/>
      <c r="K140" s="874"/>
      <c r="L140" s="68" t="s">
        <v>6</v>
      </c>
      <c r="M140" s="63"/>
      <c r="N140" s="63"/>
      <c r="O140" s="59"/>
      <c r="P140" s="59"/>
      <c r="Q140" s="59"/>
      <c r="R140" s="59"/>
      <c r="S140" s="59"/>
      <c r="T140" s="59"/>
      <c r="U140" s="59"/>
      <c r="V140" s="59"/>
      <c r="W140" s="59"/>
      <c r="X140" s="59"/>
      <c r="Y140" s="59"/>
      <c r="Z140" s="59"/>
    </row>
    <row r="141" spans="1:26" s="70" customFormat="1" ht="32.25" customHeight="1" x14ac:dyDescent="0.3">
      <c r="A141" s="59"/>
      <c r="B141" s="871"/>
      <c r="C141" s="202" t="s">
        <v>369</v>
      </c>
      <c r="D141" s="171" t="s">
        <v>1366</v>
      </c>
      <c r="E141" s="507" t="s">
        <v>1370</v>
      </c>
      <c r="F141" s="202" t="s">
        <v>617</v>
      </c>
      <c r="G141" s="69" t="s">
        <v>8</v>
      </c>
      <c r="H141" s="322"/>
      <c r="I141" s="875"/>
      <c r="J141" s="876"/>
      <c r="K141" s="877"/>
      <c r="L141" s="323">
        <f>IF(G141="","0",IF(G141="Pass",1,IF(G141="Fail",0,IF(G141="TBD",0,IF(G141="N/A (Please provide reasons)",1)))))</f>
        <v>0</v>
      </c>
      <c r="M141" s="63"/>
      <c r="N141" s="63"/>
      <c r="O141" s="63"/>
      <c r="P141" s="63"/>
      <c r="Q141" s="63"/>
      <c r="R141" s="63"/>
      <c r="S141" s="63"/>
      <c r="T141" s="63"/>
      <c r="U141" s="63"/>
      <c r="V141" s="63"/>
      <c r="W141" s="63"/>
      <c r="X141" s="63"/>
      <c r="Y141" s="63"/>
      <c r="Z141" s="63"/>
    </row>
    <row r="142" spans="1:26" s="70" customFormat="1" ht="158.85" customHeight="1" x14ac:dyDescent="0.3">
      <c r="A142" s="59"/>
      <c r="B142" s="871"/>
      <c r="C142" s="202" t="s">
        <v>373</v>
      </c>
      <c r="D142" s="171" t="s">
        <v>1373</v>
      </c>
      <c r="E142" s="507" t="s">
        <v>1374</v>
      </c>
      <c r="F142" s="202" t="s">
        <v>374</v>
      </c>
      <c r="G142" s="69" t="s">
        <v>8</v>
      </c>
      <c r="H142" s="322"/>
      <c r="I142" s="875"/>
      <c r="J142" s="876"/>
      <c r="K142" s="877"/>
      <c r="L142" s="323">
        <f>IF(G142="","0",IF(G142="Pass",1,IF(G142="Fail",0,IF(G142="TBD",0,IF(G142="N/A (Please provide reasons)",1)))))</f>
        <v>0</v>
      </c>
      <c r="M142" s="63"/>
      <c r="N142" s="63"/>
      <c r="O142" s="63"/>
      <c r="P142" s="63"/>
      <c r="Q142" s="63"/>
      <c r="R142" s="63"/>
      <c r="S142" s="63"/>
      <c r="T142" s="63"/>
      <c r="U142" s="63"/>
      <c r="V142" s="63"/>
      <c r="W142" s="63"/>
      <c r="X142" s="63"/>
      <c r="Y142" s="63"/>
      <c r="Z142" s="63"/>
    </row>
    <row r="143" spans="1:26" s="73" customFormat="1" ht="20.100000000000001" customHeight="1" x14ac:dyDescent="0.3">
      <c r="A143" s="71"/>
      <c r="B143" s="64" t="s">
        <v>351</v>
      </c>
      <c r="C143" s="324" t="str">
        <f>IF(M143=100%, "Complete", "Incomplete")</f>
        <v>Incomplete</v>
      </c>
      <c r="D143" s="884"/>
      <c r="E143" s="885"/>
      <c r="F143" s="885"/>
      <c r="G143" s="885"/>
      <c r="H143" s="885"/>
      <c r="I143" s="885"/>
      <c r="J143" s="885"/>
      <c r="K143" s="885"/>
      <c r="L143" s="886"/>
      <c r="M143" s="72">
        <f>SUM(L141:L142) / (COUNT(L141:L142))</f>
        <v>0</v>
      </c>
      <c r="N143" s="71"/>
      <c r="O143" s="71"/>
      <c r="P143" s="71"/>
      <c r="Q143" s="71"/>
      <c r="R143" s="71"/>
      <c r="S143" s="71"/>
      <c r="T143" s="71"/>
      <c r="U143" s="71"/>
      <c r="V143" s="71"/>
      <c r="W143" s="71"/>
      <c r="X143" s="71"/>
      <c r="Y143" s="71"/>
      <c r="Z143" s="71"/>
    </row>
    <row r="144" spans="1:26" s="73" customFormat="1" ht="20.100000000000001" customHeight="1" x14ac:dyDescent="0.3">
      <c r="A144" s="71"/>
      <c r="B144" s="328"/>
      <c r="C144" s="329"/>
      <c r="D144" s="330"/>
      <c r="E144" s="331"/>
      <c r="F144" s="330"/>
      <c r="G144" s="332"/>
      <c r="H144" s="332"/>
      <c r="I144" s="330"/>
      <c r="J144" s="330"/>
      <c r="K144" s="330"/>
      <c r="L144" s="71"/>
      <c r="M144" s="71"/>
      <c r="N144" s="71"/>
      <c r="O144" s="71"/>
      <c r="P144" s="71"/>
      <c r="Q144" s="71"/>
      <c r="R144" s="71"/>
      <c r="S144" s="71"/>
      <c r="T144" s="71"/>
      <c r="U144" s="71"/>
      <c r="V144" s="71"/>
      <c r="W144" s="71"/>
      <c r="X144" s="71"/>
      <c r="Y144" s="71"/>
      <c r="Z144" s="71"/>
    </row>
    <row r="145" spans="1:26" ht="20.100000000000001" customHeight="1" x14ac:dyDescent="0.3">
      <c r="A145" s="59"/>
      <c r="B145" s="175" t="s">
        <v>340</v>
      </c>
      <c r="C145" s="866" t="s">
        <v>408</v>
      </c>
      <c r="D145" s="866"/>
      <c r="E145" s="866"/>
      <c r="F145" s="866"/>
      <c r="G145" s="866"/>
      <c r="H145" s="866"/>
      <c r="I145" s="866"/>
      <c r="J145" s="272"/>
      <c r="K145" s="63"/>
      <c r="L145" s="63"/>
      <c r="M145" s="63"/>
      <c r="N145" s="63"/>
      <c r="O145" s="63"/>
      <c r="P145" s="59"/>
      <c r="Q145" s="59"/>
      <c r="R145" s="59"/>
      <c r="S145" s="59"/>
      <c r="T145" s="59"/>
      <c r="U145" s="59"/>
      <c r="V145" s="59"/>
      <c r="W145" s="59"/>
      <c r="X145" s="59"/>
      <c r="Y145" s="59"/>
      <c r="Z145" s="59"/>
    </row>
    <row r="146" spans="1:26" ht="145.5" customHeight="1" x14ac:dyDescent="0.3">
      <c r="A146" s="59"/>
      <c r="B146" s="66" t="s">
        <v>341</v>
      </c>
      <c r="C146" s="881" t="s">
        <v>1375</v>
      </c>
      <c r="D146" s="881"/>
      <c r="E146" s="881"/>
      <c r="F146" s="881"/>
      <c r="G146" s="881"/>
      <c r="H146" s="881"/>
      <c r="I146" s="881"/>
      <c r="J146" s="272"/>
      <c r="K146" s="63"/>
      <c r="L146" s="63"/>
      <c r="M146" s="63"/>
      <c r="N146" s="63"/>
      <c r="O146" s="63"/>
      <c r="P146" s="59"/>
      <c r="Q146" s="59"/>
      <c r="R146" s="59"/>
      <c r="S146" s="59"/>
      <c r="T146" s="59"/>
      <c r="U146" s="59"/>
      <c r="V146" s="59"/>
      <c r="W146" s="59"/>
      <c r="X146" s="59"/>
      <c r="Y146" s="59"/>
      <c r="Z146" s="59"/>
    </row>
    <row r="147" spans="1:26" ht="83.25" customHeight="1" x14ac:dyDescent="0.3">
      <c r="A147" s="59"/>
      <c r="B147" s="67" t="s">
        <v>342</v>
      </c>
      <c r="C147" s="882" t="s">
        <v>557</v>
      </c>
      <c r="D147" s="882"/>
      <c r="E147" s="882"/>
      <c r="F147" s="882"/>
      <c r="G147" s="882"/>
      <c r="H147" s="882"/>
      <c r="I147" s="882"/>
      <c r="J147" s="272"/>
      <c r="K147" s="63"/>
      <c r="L147" s="63"/>
      <c r="M147" s="63"/>
      <c r="N147" s="63"/>
      <c r="O147" s="63"/>
      <c r="P147" s="59"/>
      <c r="Q147" s="59"/>
      <c r="R147" s="59"/>
      <c r="S147" s="59"/>
      <c r="T147" s="59"/>
      <c r="U147" s="59"/>
      <c r="V147" s="59"/>
      <c r="W147" s="59"/>
      <c r="X147" s="59"/>
      <c r="Y147" s="59"/>
      <c r="Z147" s="59"/>
    </row>
    <row r="148" spans="1:26" ht="33" customHeight="1" x14ac:dyDescent="0.3">
      <c r="A148" s="59"/>
      <c r="B148" s="870" t="s">
        <v>343</v>
      </c>
      <c r="C148" s="172" t="s">
        <v>344</v>
      </c>
      <c r="D148" s="184" t="s">
        <v>345</v>
      </c>
      <c r="E148" s="172" t="s">
        <v>346</v>
      </c>
      <c r="F148" s="172" t="s">
        <v>347</v>
      </c>
      <c r="G148" s="173" t="s">
        <v>348</v>
      </c>
      <c r="H148" s="173" t="s">
        <v>501</v>
      </c>
      <c r="I148" s="173" t="s">
        <v>5</v>
      </c>
      <c r="J148" s="68" t="s">
        <v>6</v>
      </c>
      <c r="K148" s="63"/>
      <c r="L148" s="63"/>
      <c r="M148" s="63"/>
      <c r="N148" s="63"/>
      <c r="O148" s="59"/>
      <c r="P148" s="59"/>
      <c r="Q148" s="59"/>
      <c r="R148" s="59"/>
      <c r="S148" s="59"/>
      <c r="T148" s="59"/>
      <c r="U148" s="59"/>
      <c r="V148" s="59"/>
      <c r="W148" s="59"/>
      <c r="X148" s="59"/>
      <c r="Y148" s="59"/>
      <c r="Z148" s="59"/>
    </row>
    <row r="149" spans="1:26" s="70" customFormat="1" ht="33" customHeight="1" x14ac:dyDescent="0.3">
      <c r="A149" s="59"/>
      <c r="B149" s="871"/>
      <c r="C149" s="202" t="s">
        <v>369</v>
      </c>
      <c r="D149" s="171" t="s">
        <v>1366</v>
      </c>
      <c r="E149" s="507" t="s">
        <v>1370</v>
      </c>
      <c r="F149" s="202" t="s">
        <v>616</v>
      </c>
      <c r="G149" s="69" t="s">
        <v>8</v>
      </c>
      <c r="H149" s="322"/>
      <c r="I149" s="322"/>
      <c r="J149" s="323">
        <f>IF(G149="","0",IF(G149="Pass",1,IF(G149="Fail",0,IF(G149="TBD",0,IF(G149="N/A (Please provide reasons)",1)))))</f>
        <v>0</v>
      </c>
      <c r="K149" s="63"/>
      <c r="L149" s="63"/>
      <c r="M149" s="63"/>
      <c r="N149" s="63"/>
      <c r="O149" s="63"/>
      <c r="P149" s="63"/>
      <c r="Q149" s="63"/>
      <c r="R149" s="63"/>
      <c r="S149" s="63"/>
      <c r="T149" s="63"/>
      <c r="U149" s="63"/>
      <c r="V149" s="63"/>
      <c r="W149" s="63"/>
      <c r="X149" s="63"/>
      <c r="Y149" s="63"/>
      <c r="Z149" s="63"/>
    </row>
    <row r="150" spans="1:26" s="70" customFormat="1" ht="31.5" customHeight="1" x14ac:dyDescent="0.3">
      <c r="A150" s="59"/>
      <c r="B150" s="83"/>
      <c r="C150" s="202" t="s">
        <v>419</v>
      </c>
      <c r="D150" s="171" t="s">
        <v>1376</v>
      </c>
      <c r="E150" s="507" t="s">
        <v>425</v>
      </c>
      <c r="F150" s="202" t="s">
        <v>429</v>
      </c>
      <c r="G150" s="69" t="s">
        <v>8</v>
      </c>
      <c r="H150" s="322"/>
      <c r="I150" s="322"/>
      <c r="J150" s="323">
        <f>IF(G150="","0",IF(G150="Pass",1,IF(G150="Fail",0,IF(G150="TBD",0,IF(G150="N/A (Please provide reasons)",1)))))</f>
        <v>0</v>
      </c>
      <c r="K150" s="63"/>
      <c r="L150" s="63"/>
      <c r="M150" s="63"/>
      <c r="N150" s="63"/>
      <c r="O150" s="63"/>
      <c r="P150" s="63"/>
      <c r="Q150" s="63"/>
      <c r="R150" s="63"/>
      <c r="S150" s="63"/>
      <c r="T150" s="63"/>
      <c r="U150" s="63"/>
      <c r="V150" s="63"/>
      <c r="W150" s="63"/>
      <c r="X150" s="63"/>
      <c r="Y150" s="63"/>
      <c r="Z150" s="63"/>
    </row>
    <row r="151" spans="1:26" s="70" customFormat="1" ht="19.5" customHeight="1" x14ac:dyDescent="0.3">
      <c r="A151" s="59"/>
      <c r="B151" s="83"/>
      <c r="C151" s="202" t="s">
        <v>430</v>
      </c>
      <c r="D151" s="171" t="s">
        <v>963</v>
      </c>
      <c r="E151" s="507" t="s">
        <v>426</v>
      </c>
      <c r="F151" s="202" t="s">
        <v>424</v>
      </c>
      <c r="G151" s="69" t="s">
        <v>8</v>
      </c>
      <c r="H151" s="322"/>
      <c r="I151" s="322"/>
      <c r="J151" s="323">
        <f>IF(G151="","0",IF(G151="Pass",1,IF(G151="Fail",0,IF(G151="TBD",0,IF(G151="N/A (Please provide reasons)",1)))))</f>
        <v>0</v>
      </c>
      <c r="K151" s="63"/>
      <c r="L151" s="63"/>
      <c r="M151" s="63"/>
      <c r="N151" s="63"/>
      <c r="O151" s="63"/>
      <c r="P151" s="63"/>
      <c r="Q151" s="63"/>
      <c r="R151" s="63"/>
      <c r="S151" s="63"/>
      <c r="T151" s="63"/>
      <c r="U151" s="63"/>
      <c r="V151" s="63"/>
      <c r="W151" s="63"/>
      <c r="X151" s="63"/>
      <c r="Y151" s="63"/>
      <c r="Z151" s="63"/>
    </row>
    <row r="152" spans="1:26" s="73" customFormat="1" ht="20.100000000000001" customHeight="1" x14ac:dyDescent="0.3">
      <c r="A152" s="71"/>
      <c r="B152" s="64" t="s">
        <v>351</v>
      </c>
      <c r="C152" s="324" t="str">
        <f>IF(K152=100%, "Complete", "Incomplete")</f>
        <v>Incomplete</v>
      </c>
      <c r="D152" s="325"/>
      <c r="E152" s="326"/>
      <c r="F152" s="325"/>
      <c r="G152" s="327"/>
      <c r="H152" s="327"/>
      <c r="I152" s="325"/>
      <c r="J152" s="325"/>
      <c r="K152" s="72">
        <f>SUM(J149:J151) / (COUNT(J149:J151))</f>
        <v>0</v>
      </c>
      <c r="L152" s="71"/>
      <c r="M152" s="71"/>
      <c r="N152" s="71"/>
      <c r="O152" s="71"/>
      <c r="P152" s="71"/>
      <c r="Q152" s="71"/>
      <c r="R152" s="71"/>
      <c r="S152" s="71"/>
      <c r="T152" s="71"/>
      <c r="U152" s="71"/>
      <c r="V152" s="71"/>
      <c r="W152" s="71"/>
      <c r="X152" s="71"/>
      <c r="Y152" s="71"/>
      <c r="Z152" s="71"/>
    </row>
    <row r="153" spans="1:26" s="73" customFormat="1" ht="20.100000000000001" customHeight="1" x14ac:dyDescent="0.3">
      <c r="A153" s="71"/>
      <c r="B153" s="333"/>
      <c r="C153" s="334"/>
      <c r="D153" s="330"/>
      <c r="E153" s="331"/>
      <c r="F153" s="330"/>
      <c r="G153" s="332"/>
      <c r="H153" s="332"/>
      <c r="I153" s="330"/>
      <c r="J153" s="330"/>
      <c r="K153" s="330"/>
      <c r="L153" s="71"/>
      <c r="M153" s="71"/>
      <c r="N153" s="71"/>
      <c r="O153" s="71"/>
      <c r="P153" s="71"/>
      <c r="Q153" s="71"/>
      <c r="R153" s="71"/>
      <c r="S153" s="71"/>
      <c r="T153" s="71"/>
      <c r="U153" s="71"/>
      <c r="V153" s="71"/>
      <c r="W153" s="71"/>
      <c r="X153" s="71"/>
      <c r="Y153" s="71"/>
      <c r="Z153" s="71"/>
    </row>
    <row r="154" spans="1:26" ht="20.100000000000001" customHeight="1" x14ac:dyDescent="0.3">
      <c r="A154" s="59"/>
      <c r="B154" s="175" t="s">
        <v>340</v>
      </c>
      <c r="C154" s="866" t="s">
        <v>409</v>
      </c>
      <c r="D154" s="866"/>
      <c r="E154" s="866"/>
      <c r="F154" s="866"/>
      <c r="G154" s="866"/>
      <c r="H154" s="866"/>
      <c r="I154" s="866"/>
      <c r="J154" s="63"/>
      <c r="K154" s="63"/>
      <c r="L154" s="63"/>
      <c r="M154" s="63"/>
      <c r="N154" s="63"/>
      <c r="O154" s="63"/>
      <c r="P154" s="59"/>
      <c r="Q154" s="59"/>
      <c r="R154" s="59"/>
      <c r="S154" s="59"/>
      <c r="T154" s="59"/>
      <c r="U154" s="59"/>
      <c r="V154" s="59"/>
      <c r="W154" s="59"/>
      <c r="X154" s="59"/>
      <c r="Y154" s="59"/>
      <c r="Z154" s="59"/>
    </row>
    <row r="155" spans="1:26" ht="120.75" customHeight="1" x14ac:dyDescent="0.3">
      <c r="A155" s="59"/>
      <c r="B155" s="66" t="s">
        <v>341</v>
      </c>
      <c r="C155" s="881" t="s">
        <v>624</v>
      </c>
      <c r="D155" s="881"/>
      <c r="E155" s="881"/>
      <c r="F155" s="881"/>
      <c r="G155" s="881"/>
      <c r="H155" s="881"/>
      <c r="I155" s="881"/>
      <c r="J155" s="63"/>
      <c r="K155" s="63"/>
      <c r="L155" s="63"/>
      <c r="M155" s="63"/>
      <c r="N155" s="63"/>
      <c r="O155" s="63"/>
      <c r="P155" s="59"/>
      <c r="Q155" s="59"/>
      <c r="R155" s="59"/>
      <c r="S155" s="59"/>
      <c r="T155" s="59"/>
      <c r="U155" s="59"/>
      <c r="V155" s="59"/>
      <c r="W155" s="59"/>
      <c r="X155" s="59"/>
      <c r="Y155" s="59"/>
      <c r="Z155" s="59"/>
    </row>
    <row r="156" spans="1:26" ht="46.35" customHeight="1" x14ac:dyDescent="0.3">
      <c r="A156" s="59"/>
      <c r="B156" s="66" t="s">
        <v>342</v>
      </c>
      <c r="C156" s="882" t="s">
        <v>431</v>
      </c>
      <c r="D156" s="882"/>
      <c r="E156" s="882"/>
      <c r="F156" s="882"/>
      <c r="G156" s="882"/>
      <c r="H156" s="882"/>
      <c r="I156" s="882"/>
      <c r="J156" s="63"/>
      <c r="K156" s="258"/>
      <c r="L156" s="63"/>
      <c r="M156" s="63"/>
      <c r="N156" s="63"/>
      <c r="O156" s="63"/>
      <c r="P156" s="59"/>
      <c r="Q156" s="59"/>
      <c r="R156" s="59"/>
      <c r="S156" s="59"/>
      <c r="T156" s="59"/>
      <c r="U156" s="59"/>
      <c r="V156" s="59"/>
      <c r="W156" s="59"/>
      <c r="X156" s="59"/>
      <c r="Y156" s="59"/>
      <c r="Z156" s="59"/>
    </row>
    <row r="157" spans="1:26" ht="33" customHeight="1" x14ac:dyDescent="0.3">
      <c r="A157" s="59"/>
      <c r="B157" s="870" t="s">
        <v>343</v>
      </c>
      <c r="C157" s="172" t="s">
        <v>344</v>
      </c>
      <c r="D157" s="172" t="s">
        <v>345</v>
      </c>
      <c r="E157" s="172" t="s">
        <v>346</v>
      </c>
      <c r="F157" s="172" t="s">
        <v>347</v>
      </c>
      <c r="G157" s="173" t="s">
        <v>348</v>
      </c>
      <c r="H157" s="173" t="s">
        <v>501</v>
      </c>
      <c r="I157" s="872" t="s">
        <v>5</v>
      </c>
      <c r="J157" s="873"/>
      <c r="K157" s="874"/>
      <c r="L157" s="68" t="s">
        <v>6</v>
      </c>
      <c r="M157" s="63"/>
      <c r="N157" s="63"/>
      <c r="O157" s="59"/>
      <c r="P157" s="59"/>
      <c r="Q157" s="59"/>
      <c r="R157" s="59"/>
      <c r="S157" s="59"/>
      <c r="T157" s="59"/>
      <c r="U157" s="59"/>
      <c r="V157" s="59"/>
      <c r="W157" s="59"/>
      <c r="X157" s="59"/>
      <c r="Y157" s="59"/>
      <c r="Z157" s="59"/>
    </row>
    <row r="158" spans="1:26" s="70" customFormat="1" ht="34.5" customHeight="1" x14ac:dyDescent="0.3">
      <c r="A158" s="59"/>
      <c r="B158" s="871"/>
      <c r="C158" s="202" t="s">
        <v>369</v>
      </c>
      <c r="D158" s="171" t="s">
        <v>1366</v>
      </c>
      <c r="E158" s="171" t="s">
        <v>1377</v>
      </c>
      <c r="F158" s="202" t="s">
        <v>617</v>
      </c>
      <c r="G158" s="69" t="s">
        <v>8</v>
      </c>
      <c r="H158" s="322"/>
      <c r="I158" s="875"/>
      <c r="J158" s="876"/>
      <c r="K158" s="877"/>
      <c r="L158" s="323">
        <f>IF(G158="","0",IF(G158="Pass",1,IF(G158="Fail",0,IF(G158="TBD",0,IF(G158="N/A (Please provide reasons)",1)))))</f>
        <v>0</v>
      </c>
      <c r="M158" s="63"/>
      <c r="N158" s="63"/>
      <c r="O158" s="63"/>
      <c r="P158" s="63"/>
      <c r="Q158" s="63"/>
      <c r="R158" s="63"/>
      <c r="S158" s="63"/>
      <c r="T158" s="63"/>
      <c r="U158" s="63"/>
      <c r="V158" s="63"/>
      <c r="W158" s="63"/>
      <c r="X158" s="63"/>
      <c r="Y158" s="63"/>
      <c r="Z158" s="63"/>
    </row>
    <row r="159" spans="1:26" s="70" customFormat="1" ht="31.5" customHeight="1" x14ac:dyDescent="0.3">
      <c r="A159" s="59"/>
      <c r="B159" s="871"/>
      <c r="C159" s="202" t="s">
        <v>621</v>
      </c>
      <c r="D159" s="171" t="s">
        <v>1376</v>
      </c>
      <c r="E159" s="507" t="s">
        <v>425</v>
      </c>
      <c r="F159" s="202" t="s">
        <v>622</v>
      </c>
      <c r="G159" s="69" t="s">
        <v>8</v>
      </c>
      <c r="H159" s="322"/>
      <c r="I159" s="875"/>
      <c r="J159" s="876"/>
      <c r="K159" s="877"/>
      <c r="L159" s="323">
        <f t="shared" ref="L159:L160" si="7">IF(G159="","0",IF(G159="Pass",1,IF(G159="Fail",0,IF(G159="TBD",0,IF(G159="N/A (Please provide reasons)",1)))))</f>
        <v>0</v>
      </c>
      <c r="M159" s="63"/>
      <c r="N159" s="63"/>
      <c r="O159" s="63"/>
      <c r="P159" s="63"/>
      <c r="Q159" s="63"/>
      <c r="R159" s="63"/>
      <c r="S159" s="63"/>
      <c r="T159" s="63"/>
      <c r="U159" s="63"/>
      <c r="V159" s="63"/>
      <c r="W159" s="63"/>
      <c r="X159" s="63"/>
      <c r="Y159" s="63"/>
      <c r="Z159" s="63"/>
    </row>
    <row r="160" spans="1:26" s="70" customFormat="1" ht="22.5" customHeight="1" x14ac:dyDescent="0.3">
      <c r="A160" s="59"/>
      <c r="B160" s="883"/>
      <c r="C160" s="202" t="s">
        <v>430</v>
      </c>
      <c r="D160" s="171" t="s">
        <v>963</v>
      </c>
      <c r="E160" s="507" t="s">
        <v>426</v>
      </c>
      <c r="F160" s="202" t="s">
        <v>424</v>
      </c>
      <c r="G160" s="69" t="s">
        <v>8</v>
      </c>
      <c r="H160" s="322"/>
      <c r="I160" s="875"/>
      <c r="J160" s="876"/>
      <c r="K160" s="877"/>
      <c r="L160" s="323">
        <f t="shared" si="7"/>
        <v>0</v>
      </c>
      <c r="M160" s="63"/>
      <c r="N160" s="63"/>
      <c r="O160" s="63"/>
      <c r="P160" s="63"/>
      <c r="Q160" s="63"/>
      <c r="R160" s="63"/>
      <c r="S160" s="63"/>
      <c r="T160" s="63"/>
      <c r="U160" s="63"/>
      <c r="V160" s="63"/>
      <c r="W160" s="63"/>
      <c r="X160" s="63"/>
      <c r="Y160" s="63"/>
      <c r="Z160" s="63"/>
    </row>
    <row r="161" spans="1:26" s="73" customFormat="1" ht="20.100000000000001" customHeight="1" x14ac:dyDescent="0.3">
      <c r="A161" s="71"/>
      <c r="B161" s="66" t="s">
        <v>351</v>
      </c>
      <c r="C161" s="324" t="str">
        <f>IF(M161=100%, "Complete", "Incomplete")</f>
        <v>Incomplete</v>
      </c>
      <c r="D161" s="878"/>
      <c r="E161" s="879"/>
      <c r="F161" s="879"/>
      <c r="G161" s="879"/>
      <c r="H161" s="879"/>
      <c r="I161" s="879"/>
      <c r="J161" s="879"/>
      <c r="K161" s="879"/>
      <c r="L161" s="880"/>
      <c r="M161" s="72">
        <f>SUM(L158:L160) / (COUNT(L158:L160))</f>
        <v>0</v>
      </c>
      <c r="N161" s="71"/>
      <c r="O161" s="71"/>
      <c r="P161" s="71"/>
      <c r="Q161" s="71"/>
      <c r="R161" s="71"/>
      <c r="S161" s="71"/>
      <c r="T161" s="71"/>
      <c r="U161" s="71"/>
      <c r="V161" s="71"/>
      <c r="W161" s="71"/>
      <c r="X161" s="71"/>
      <c r="Y161" s="71"/>
      <c r="Z161" s="71"/>
    </row>
    <row r="162" spans="1:26" s="73" customFormat="1" ht="20.100000000000001" customHeight="1" x14ac:dyDescent="0.3">
      <c r="A162" s="71"/>
      <c r="B162" s="358"/>
      <c r="C162" s="334"/>
      <c r="D162" s="359"/>
      <c r="E162" s="359"/>
      <c r="F162" s="359"/>
      <c r="G162" s="359"/>
      <c r="H162" s="359"/>
      <c r="I162" s="359"/>
      <c r="J162" s="359"/>
      <c r="K162" s="359"/>
      <c r="L162" s="359"/>
      <c r="M162" s="359"/>
      <c r="N162" s="71"/>
      <c r="O162" s="71"/>
      <c r="P162" s="71"/>
      <c r="Q162" s="71"/>
      <c r="R162" s="71"/>
      <c r="S162" s="71"/>
      <c r="T162" s="71"/>
      <c r="U162" s="71"/>
      <c r="V162" s="71"/>
      <c r="W162" s="71"/>
      <c r="X162" s="71"/>
      <c r="Y162" s="71"/>
      <c r="Z162" s="71"/>
    </row>
    <row r="163" spans="1:26" s="73" customFormat="1" ht="20.100000000000001" customHeight="1" x14ac:dyDescent="0.3">
      <c r="A163" s="71"/>
      <c r="B163" s="175" t="s">
        <v>340</v>
      </c>
      <c r="C163" s="866" t="s">
        <v>410</v>
      </c>
      <c r="D163" s="866"/>
      <c r="E163" s="866"/>
      <c r="F163" s="866"/>
      <c r="G163" s="866"/>
      <c r="H163" s="866"/>
      <c r="I163" s="866"/>
      <c r="J163" s="63"/>
      <c r="K163" s="63"/>
      <c r="L163" s="63"/>
      <c r="M163" s="63"/>
      <c r="N163" s="71"/>
      <c r="O163" s="71"/>
      <c r="P163" s="71"/>
      <c r="Q163" s="71"/>
      <c r="R163" s="71"/>
      <c r="S163" s="71"/>
      <c r="T163" s="71"/>
      <c r="U163" s="71"/>
      <c r="V163" s="71"/>
      <c r="W163" s="71"/>
      <c r="X163" s="71"/>
      <c r="Y163" s="71"/>
      <c r="Z163" s="71"/>
    </row>
    <row r="164" spans="1:26" s="73" customFormat="1" ht="99.6" customHeight="1" x14ac:dyDescent="0.3">
      <c r="A164" s="71"/>
      <c r="B164" s="66" t="s">
        <v>341</v>
      </c>
      <c r="C164" s="881" t="s">
        <v>1177</v>
      </c>
      <c r="D164" s="881"/>
      <c r="E164" s="881"/>
      <c r="F164" s="881"/>
      <c r="G164" s="881"/>
      <c r="H164" s="881"/>
      <c r="I164" s="881"/>
      <c r="J164" s="63"/>
      <c r="K164" s="63"/>
      <c r="L164" s="63"/>
      <c r="M164" s="63"/>
      <c r="N164" s="71"/>
      <c r="O164" s="71"/>
      <c r="P164" s="71"/>
      <c r="Q164" s="71"/>
      <c r="R164" s="71"/>
      <c r="S164" s="71"/>
      <c r="T164" s="71"/>
      <c r="U164" s="71"/>
      <c r="V164" s="71"/>
      <c r="W164" s="71"/>
      <c r="X164" s="71"/>
      <c r="Y164" s="71"/>
      <c r="Z164" s="71"/>
    </row>
    <row r="165" spans="1:26" s="73" customFormat="1" ht="57.6" customHeight="1" x14ac:dyDescent="0.3">
      <c r="A165" s="71"/>
      <c r="B165" s="66" t="s">
        <v>342</v>
      </c>
      <c r="C165" s="882" t="s">
        <v>1013</v>
      </c>
      <c r="D165" s="882"/>
      <c r="E165" s="882"/>
      <c r="F165" s="882"/>
      <c r="G165" s="882"/>
      <c r="H165" s="882"/>
      <c r="I165" s="882"/>
      <c r="J165" s="63"/>
      <c r="K165" s="63"/>
      <c r="L165" s="63"/>
      <c r="M165" s="63"/>
      <c r="N165" s="71"/>
      <c r="O165" s="71"/>
      <c r="P165" s="71"/>
      <c r="Q165" s="71"/>
      <c r="R165" s="71"/>
      <c r="S165" s="71"/>
      <c r="T165" s="71"/>
      <c r="U165" s="71"/>
      <c r="V165" s="71"/>
      <c r="W165" s="71"/>
      <c r="X165" s="71"/>
      <c r="Y165" s="71"/>
      <c r="Z165" s="71"/>
    </row>
    <row r="166" spans="1:26" s="73" customFormat="1" ht="36.6" customHeight="1" x14ac:dyDescent="0.3">
      <c r="A166" s="71"/>
      <c r="B166" s="870" t="s">
        <v>343</v>
      </c>
      <c r="C166" s="172" t="s">
        <v>344</v>
      </c>
      <c r="D166" s="172" t="s">
        <v>345</v>
      </c>
      <c r="E166" s="172" t="s">
        <v>346</v>
      </c>
      <c r="F166" s="172" t="s">
        <v>347</v>
      </c>
      <c r="G166" s="173" t="s">
        <v>348</v>
      </c>
      <c r="H166" s="173" t="s">
        <v>501</v>
      </c>
      <c r="I166" s="360" t="s">
        <v>5</v>
      </c>
      <c r="J166" s="68" t="s">
        <v>6</v>
      </c>
      <c r="K166" s="396"/>
      <c r="L166" s="71"/>
      <c r="M166" s="71"/>
      <c r="N166" s="71"/>
      <c r="O166" s="71"/>
      <c r="P166" s="71"/>
      <c r="Q166" s="71"/>
      <c r="R166" s="71"/>
      <c r="S166" s="71"/>
      <c r="T166" s="71"/>
      <c r="U166" s="71"/>
      <c r="V166" s="71"/>
      <c r="W166" s="71"/>
      <c r="X166" s="71"/>
      <c r="Y166" s="71"/>
      <c r="Z166" s="71"/>
    </row>
    <row r="167" spans="1:26" s="73" customFormat="1" ht="33" customHeight="1" x14ac:dyDescent="0.3">
      <c r="A167" s="71"/>
      <c r="B167" s="871"/>
      <c r="C167" s="202" t="s">
        <v>1150</v>
      </c>
      <c r="D167" s="171" t="s">
        <v>1378</v>
      </c>
      <c r="E167" s="171" t="s">
        <v>1152</v>
      </c>
      <c r="F167" s="202" t="s">
        <v>1151</v>
      </c>
      <c r="G167" s="69" t="s">
        <v>8</v>
      </c>
      <c r="H167" s="322"/>
      <c r="I167" s="361"/>
      <c r="J167" s="323">
        <f>IF(G167="","0",IF(G167="Pass",1,IF(G167="Fail",0,IF(G167="TBD",0,IF(G167="N/A (Please provide reasons)",1)))))</f>
        <v>0</v>
      </c>
      <c r="K167" s="63"/>
      <c r="L167" s="71"/>
      <c r="M167" s="71"/>
      <c r="N167" s="71"/>
      <c r="O167" s="71"/>
      <c r="P167" s="71"/>
      <c r="Q167" s="71"/>
      <c r="R167" s="71"/>
      <c r="S167" s="71"/>
      <c r="T167" s="71"/>
      <c r="U167" s="71"/>
      <c r="V167" s="71"/>
      <c r="W167" s="71"/>
      <c r="X167" s="71"/>
      <c r="Y167" s="71"/>
      <c r="Z167" s="71"/>
    </row>
    <row r="168" spans="1:26" s="73" customFormat="1" ht="33" customHeight="1" x14ac:dyDescent="0.3">
      <c r="A168" s="71"/>
      <c r="B168" s="871"/>
      <c r="C168" s="202" t="s">
        <v>1379</v>
      </c>
      <c r="D168" s="171" t="s">
        <v>1380</v>
      </c>
      <c r="E168" s="171" t="s">
        <v>1000</v>
      </c>
      <c r="F168" s="202" t="s">
        <v>1381</v>
      </c>
      <c r="G168" s="69" t="s">
        <v>8</v>
      </c>
      <c r="H168" s="322"/>
      <c r="I168" s="361"/>
      <c r="J168" s="323">
        <f t="shared" ref="J168:J169" si="8">IF(G168="","0",IF(G168="Pass",1,IF(G168="Fail",0,IF(G168="TBD",0,IF(G168="N/A (Please provide reasons)",1)))))</f>
        <v>0</v>
      </c>
      <c r="K168" s="63"/>
      <c r="L168" s="71"/>
      <c r="M168" s="71"/>
      <c r="N168" s="71"/>
      <c r="O168" s="71"/>
      <c r="P168" s="71"/>
      <c r="Q168" s="71"/>
      <c r="R168" s="71"/>
      <c r="S168" s="71"/>
      <c r="T168" s="71"/>
      <c r="U168" s="71"/>
      <c r="V168" s="71"/>
      <c r="W168" s="71"/>
      <c r="X168" s="71"/>
      <c r="Y168" s="71"/>
      <c r="Z168" s="71"/>
    </row>
    <row r="169" spans="1:26" s="73" customFormat="1" ht="33" customHeight="1" x14ac:dyDescent="0.3">
      <c r="A169" s="71"/>
      <c r="B169" s="871"/>
      <c r="C169" s="202" t="s">
        <v>1382</v>
      </c>
      <c r="D169" s="171" t="s">
        <v>1383</v>
      </c>
      <c r="E169" s="171" t="s">
        <v>1384</v>
      </c>
      <c r="F169" s="202" t="s">
        <v>1385</v>
      </c>
      <c r="G169" s="69" t="s">
        <v>8</v>
      </c>
      <c r="H169" s="322"/>
      <c r="I169" s="361"/>
      <c r="J169" s="323">
        <f t="shared" si="8"/>
        <v>0</v>
      </c>
      <c r="K169" s="63"/>
      <c r="L169" s="71"/>
      <c r="M169" s="71"/>
      <c r="N169" s="71"/>
      <c r="O169" s="71"/>
      <c r="P169" s="71"/>
      <c r="Q169" s="71"/>
      <c r="R169" s="71"/>
      <c r="S169" s="71"/>
      <c r="T169" s="71"/>
      <c r="U169" s="71"/>
      <c r="V169" s="71"/>
      <c r="W169" s="71"/>
      <c r="X169" s="71"/>
      <c r="Y169" s="71"/>
      <c r="Z169" s="71"/>
    </row>
    <row r="170" spans="1:26" s="73" customFormat="1" ht="56.85" customHeight="1" x14ac:dyDescent="0.3">
      <c r="A170" s="71"/>
      <c r="B170" s="883"/>
      <c r="C170" s="202" t="s">
        <v>1386</v>
      </c>
      <c r="D170" s="171" t="s">
        <v>1387</v>
      </c>
      <c r="E170" s="171" t="s">
        <v>1001</v>
      </c>
      <c r="F170" s="202" t="s">
        <v>1388</v>
      </c>
      <c r="G170" s="69" t="s">
        <v>8</v>
      </c>
      <c r="H170" s="322"/>
      <c r="I170" s="361"/>
      <c r="J170" s="323">
        <f>IF(G170="","0",IF(G170="Pass",1,IF(G170="Fail",0,IF(G170="TBD",0,IF(G170="N/A (Please provide reasons)",1)))))</f>
        <v>0</v>
      </c>
      <c r="K170" s="63"/>
      <c r="L170" s="71"/>
      <c r="M170" s="71"/>
      <c r="N170" s="71"/>
      <c r="O170" s="71"/>
      <c r="P170" s="71"/>
      <c r="Q170" s="71"/>
      <c r="R170" s="71"/>
      <c r="S170" s="71"/>
      <c r="T170" s="71"/>
      <c r="U170" s="71"/>
      <c r="V170" s="71"/>
      <c r="W170" s="71"/>
      <c r="X170" s="71"/>
      <c r="Y170" s="71"/>
      <c r="Z170" s="71"/>
    </row>
    <row r="171" spans="1:26" s="73" customFormat="1" ht="20.100000000000001" customHeight="1" x14ac:dyDescent="0.3">
      <c r="A171" s="71"/>
      <c r="B171" s="66" t="s">
        <v>351</v>
      </c>
      <c r="C171" s="324" t="str">
        <f>IF(M171=100%, "Complete", "Incomplete")</f>
        <v>Incomplete</v>
      </c>
      <c r="D171" s="891"/>
      <c r="E171" s="892"/>
      <c r="F171" s="892"/>
      <c r="G171" s="892"/>
      <c r="H171" s="892"/>
      <c r="I171" s="892"/>
      <c r="J171" s="893"/>
      <c r="K171" s="72">
        <f>SUM(J167:J170) / (COUNT(J167:J170))</f>
        <v>0</v>
      </c>
      <c r="L171" s="71"/>
      <c r="M171" s="71"/>
      <c r="N171" s="71"/>
      <c r="O171" s="71"/>
      <c r="P171" s="71"/>
      <c r="Q171" s="71"/>
      <c r="R171" s="71"/>
      <c r="S171" s="71"/>
      <c r="T171" s="71"/>
      <c r="U171" s="71"/>
      <c r="V171" s="71"/>
      <c r="W171" s="71"/>
      <c r="X171" s="71"/>
      <c r="Y171" s="71"/>
      <c r="Z171" s="71"/>
    </row>
    <row r="172" spans="1:26" s="73" customFormat="1" ht="20.100000000000001" customHeight="1" x14ac:dyDescent="0.3">
      <c r="A172" s="71"/>
      <c r="B172" s="358"/>
      <c r="C172" s="334"/>
      <c r="D172" s="359"/>
      <c r="E172" s="359"/>
      <c r="F172" s="359"/>
      <c r="G172" s="359"/>
      <c r="H172" s="359"/>
      <c r="I172" s="359"/>
      <c r="J172" s="362"/>
      <c r="K172" s="362"/>
      <c r="L172" s="359"/>
      <c r="M172" s="359"/>
      <c r="N172" s="71"/>
      <c r="O172" s="71"/>
      <c r="P172" s="71"/>
      <c r="Q172" s="71"/>
      <c r="R172" s="71"/>
      <c r="S172" s="71"/>
      <c r="T172" s="71"/>
      <c r="U172" s="71"/>
      <c r="V172" s="71"/>
      <c r="W172" s="71"/>
      <c r="X172" s="71"/>
      <c r="Y172" s="71"/>
      <c r="Z172" s="71"/>
    </row>
    <row r="173" spans="1:26" s="73" customFormat="1" ht="20.100000000000001" customHeight="1" x14ac:dyDescent="0.3">
      <c r="A173" s="71"/>
      <c r="B173" s="175" t="s">
        <v>340</v>
      </c>
      <c r="C173" s="866" t="s">
        <v>411</v>
      </c>
      <c r="D173" s="866"/>
      <c r="E173" s="866"/>
      <c r="F173" s="866"/>
      <c r="G173" s="866"/>
      <c r="H173" s="866"/>
      <c r="I173" s="866"/>
      <c r="J173" s="63"/>
      <c r="K173" s="63"/>
      <c r="L173" s="63"/>
      <c r="M173" s="63"/>
      <c r="N173" s="71"/>
      <c r="O173" s="71"/>
      <c r="P173" s="71"/>
      <c r="Q173" s="71"/>
      <c r="R173" s="71"/>
      <c r="S173" s="71"/>
      <c r="T173" s="71"/>
      <c r="U173" s="71"/>
      <c r="V173" s="71"/>
      <c r="W173" s="71"/>
      <c r="X173" s="71"/>
      <c r="Y173" s="71"/>
      <c r="Z173" s="71"/>
    </row>
    <row r="174" spans="1:26" s="73" customFormat="1" ht="103.35" customHeight="1" x14ac:dyDescent="0.3">
      <c r="A174" s="71"/>
      <c r="B174" s="66" t="s">
        <v>341</v>
      </c>
      <c r="C174" s="881" t="s">
        <v>1178</v>
      </c>
      <c r="D174" s="881"/>
      <c r="E174" s="881"/>
      <c r="F174" s="881"/>
      <c r="G174" s="881"/>
      <c r="H174" s="881"/>
      <c r="I174" s="881"/>
      <c r="J174" s="63"/>
      <c r="K174" s="63"/>
      <c r="L174" s="63"/>
      <c r="M174" s="63"/>
      <c r="N174" s="71"/>
      <c r="O174" s="71"/>
      <c r="P174" s="71"/>
      <c r="Q174" s="71"/>
      <c r="R174" s="71"/>
      <c r="S174" s="71"/>
      <c r="T174" s="71"/>
      <c r="U174" s="71"/>
      <c r="V174" s="71"/>
      <c r="W174" s="71"/>
      <c r="X174" s="71"/>
      <c r="Y174" s="71"/>
      <c r="Z174" s="71"/>
    </row>
    <row r="175" spans="1:26" s="73" customFormat="1" ht="62.85" customHeight="1" x14ac:dyDescent="0.3">
      <c r="A175" s="71"/>
      <c r="B175" s="66" t="s">
        <v>342</v>
      </c>
      <c r="C175" s="882" t="s">
        <v>1014</v>
      </c>
      <c r="D175" s="882"/>
      <c r="E175" s="882"/>
      <c r="F175" s="882"/>
      <c r="G175" s="882"/>
      <c r="H175" s="882"/>
      <c r="I175" s="882"/>
      <c r="J175" s="63"/>
      <c r="K175" s="258"/>
      <c r="L175" s="63"/>
      <c r="M175" s="63"/>
      <c r="N175" s="71"/>
      <c r="O175" s="71"/>
      <c r="P175" s="71"/>
      <c r="Q175" s="71"/>
      <c r="R175" s="71"/>
      <c r="S175" s="71"/>
      <c r="T175" s="71"/>
      <c r="U175" s="71"/>
      <c r="V175" s="71"/>
      <c r="W175" s="71"/>
      <c r="X175" s="71"/>
      <c r="Y175" s="71"/>
      <c r="Z175" s="71"/>
    </row>
    <row r="176" spans="1:26" s="73" customFormat="1" ht="30.6" customHeight="1" x14ac:dyDescent="0.3">
      <c r="A176" s="71"/>
      <c r="B176" s="870" t="s">
        <v>343</v>
      </c>
      <c r="C176" s="172" t="s">
        <v>344</v>
      </c>
      <c r="D176" s="172" t="s">
        <v>345</v>
      </c>
      <c r="E176" s="172" t="s">
        <v>346</v>
      </c>
      <c r="F176" s="172" t="s">
        <v>347</v>
      </c>
      <c r="G176" s="173" t="s">
        <v>348</v>
      </c>
      <c r="H176" s="173" t="s">
        <v>501</v>
      </c>
      <c r="I176" s="872" t="s">
        <v>5</v>
      </c>
      <c r="J176" s="873"/>
      <c r="K176" s="874"/>
      <c r="L176" s="68" t="s">
        <v>6</v>
      </c>
      <c r="M176" s="63"/>
      <c r="N176" s="71"/>
      <c r="O176" s="71"/>
      <c r="P176" s="71"/>
      <c r="Q176" s="71"/>
      <c r="R176" s="71"/>
      <c r="S176" s="71"/>
      <c r="T176" s="71"/>
      <c r="U176" s="71"/>
      <c r="V176" s="71"/>
      <c r="W176" s="71"/>
      <c r="X176" s="71"/>
      <c r="Y176" s="71"/>
      <c r="Z176" s="71"/>
    </row>
    <row r="177" spans="1:26" s="73" customFormat="1" ht="29.85" customHeight="1" x14ac:dyDescent="0.3">
      <c r="A177" s="71"/>
      <c r="B177" s="871"/>
      <c r="C177" s="202" t="s">
        <v>1150</v>
      </c>
      <c r="D177" s="171" t="s">
        <v>1378</v>
      </c>
      <c r="E177" s="171" t="s">
        <v>1152</v>
      </c>
      <c r="F177" s="202" t="s">
        <v>1151</v>
      </c>
      <c r="G177" s="69" t="s">
        <v>8</v>
      </c>
      <c r="H177" s="322"/>
      <c r="I177" s="875"/>
      <c r="J177" s="876"/>
      <c r="K177" s="877"/>
      <c r="L177" s="323">
        <f>IF(G177="","0",IF(G177="Pass",1,IF(G177="Fail",0,IF(G177="TBD",0,IF(G177="N/A (Please provide reasons)",1)))))</f>
        <v>0</v>
      </c>
      <c r="M177" s="63"/>
      <c r="N177" s="71"/>
      <c r="O177" s="71"/>
      <c r="P177" s="71"/>
      <c r="Q177" s="71"/>
      <c r="R177" s="71"/>
      <c r="S177" s="71"/>
      <c r="T177" s="71"/>
      <c r="U177" s="71"/>
      <c r="V177" s="71"/>
      <c r="W177" s="71"/>
      <c r="X177" s="71"/>
      <c r="Y177" s="71"/>
      <c r="Z177" s="71"/>
    </row>
    <row r="178" spans="1:26" s="73" customFormat="1" ht="29.85" customHeight="1" x14ac:dyDescent="0.3">
      <c r="A178" s="71"/>
      <c r="B178" s="883"/>
      <c r="C178" s="202" t="s">
        <v>1382</v>
      </c>
      <c r="D178" s="171" t="s">
        <v>1389</v>
      </c>
      <c r="E178" s="171" t="s">
        <v>1390</v>
      </c>
      <c r="F178" s="202" t="s">
        <v>1385</v>
      </c>
      <c r="G178" s="69" t="s">
        <v>8</v>
      </c>
      <c r="H178" s="322"/>
      <c r="I178" s="875"/>
      <c r="J178" s="876"/>
      <c r="K178" s="877"/>
      <c r="L178" s="323">
        <f>IF(G178="","0",IF(G178="Pass",1,IF(G178="Fail",0,IF(G178="TBD",0,IF(G178="N/A (Please provide reasons)",1)))))</f>
        <v>0</v>
      </c>
      <c r="M178" s="63"/>
      <c r="N178" s="71"/>
      <c r="O178" s="71"/>
      <c r="P178" s="71"/>
      <c r="Q178" s="71"/>
      <c r="R178" s="71"/>
      <c r="S178" s="71"/>
      <c r="T178" s="71"/>
      <c r="U178" s="71"/>
      <c r="V178" s="71"/>
      <c r="W178" s="71"/>
      <c r="X178" s="71"/>
      <c r="Y178" s="71"/>
      <c r="Z178" s="71"/>
    </row>
    <row r="179" spans="1:26" s="73" customFormat="1" ht="20.100000000000001" customHeight="1" x14ac:dyDescent="0.3">
      <c r="A179" s="71"/>
      <c r="B179" s="66" t="s">
        <v>351</v>
      </c>
      <c r="C179" s="324" t="str">
        <f>IF(M179=100%, "Complete", "Incomplete")</f>
        <v>Incomplete</v>
      </c>
      <c r="D179" s="878"/>
      <c r="E179" s="879"/>
      <c r="F179" s="879"/>
      <c r="G179" s="879"/>
      <c r="H179" s="879"/>
      <c r="I179" s="879"/>
      <c r="J179" s="879"/>
      <c r="K179" s="879"/>
      <c r="L179" s="880"/>
      <c r="M179" s="72">
        <f>SUM(L177:L178) / (COUNT(L177:L178))</f>
        <v>0</v>
      </c>
      <c r="N179" s="71"/>
      <c r="O179" s="71"/>
      <c r="P179" s="71"/>
      <c r="Q179" s="71"/>
      <c r="R179" s="71"/>
      <c r="S179" s="71"/>
      <c r="T179" s="71"/>
      <c r="U179" s="71"/>
      <c r="V179" s="71"/>
      <c r="W179" s="71"/>
      <c r="X179" s="71"/>
      <c r="Y179" s="71"/>
      <c r="Z179" s="71"/>
    </row>
    <row r="180" spans="1:26" s="73" customFormat="1" ht="20.100000000000001" customHeight="1" x14ac:dyDescent="0.3">
      <c r="A180" s="71"/>
      <c r="B180" s="358"/>
      <c r="C180" s="334"/>
      <c r="D180" s="359"/>
      <c r="E180" s="359"/>
      <c r="F180" s="359"/>
      <c r="G180" s="359"/>
      <c r="H180" s="359"/>
      <c r="I180" s="359"/>
      <c r="J180" s="359"/>
      <c r="K180" s="359"/>
      <c r="L180" s="359"/>
      <c r="M180" s="359"/>
      <c r="N180" s="71"/>
      <c r="O180" s="71"/>
      <c r="P180" s="71"/>
      <c r="Q180" s="71"/>
      <c r="R180" s="71"/>
      <c r="S180" s="71"/>
      <c r="T180" s="71"/>
      <c r="U180" s="71"/>
      <c r="V180" s="71"/>
      <c r="W180" s="71"/>
      <c r="X180" s="71"/>
      <c r="Y180" s="71"/>
      <c r="Z180" s="71"/>
    </row>
    <row r="181" spans="1:26" s="73" customFormat="1" ht="20.100000000000001" customHeight="1" x14ac:dyDescent="0.3">
      <c r="A181" s="71"/>
      <c r="B181" s="358"/>
      <c r="C181" s="334"/>
      <c r="D181" s="359"/>
      <c r="E181" s="359"/>
      <c r="F181" s="359"/>
      <c r="G181" s="359"/>
      <c r="H181" s="359"/>
      <c r="I181" s="359"/>
      <c r="J181" s="359"/>
      <c r="K181" s="363"/>
      <c r="L181" s="71"/>
      <c r="M181" s="71"/>
      <c r="N181" s="71"/>
      <c r="O181" s="71"/>
      <c r="P181" s="71"/>
      <c r="Q181" s="71"/>
      <c r="R181" s="71"/>
      <c r="S181" s="71"/>
      <c r="T181" s="71"/>
      <c r="U181" s="71"/>
      <c r="V181" s="71"/>
      <c r="W181" s="71"/>
      <c r="X181" s="71"/>
      <c r="Y181" s="71"/>
      <c r="Z181" s="71"/>
    </row>
    <row r="182" spans="1:26" s="73" customFormat="1" ht="20.100000000000001" customHeight="1" x14ac:dyDescent="0.3">
      <c r="A182" s="71"/>
      <c r="B182" s="330"/>
      <c r="C182" s="330"/>
      <c r="D182" s="330"/>
      <c r="E182" s="331"/>
      <c r="F182" s="330"/>
      <c r="G182" s="105" t="s">
        <v>503</v>
      </c>
      <c r="H182" s="330"/>
      <c r="I182" s="330"/>
      <c r="J182" s="330"/>
      <c r="K182" s="330"/>
      <c r="L182" s="71"/>
      <c r="M182" s="71"/>
      <c r="N182" s="71"/>
      <c r="O182" s="71"/>
      <c r="P182" s="71"/>
      <c r="Q182" s="71"/>
      <c r="R182" s="71"/>
      <c r="S182" s="71"/>
      <c r="T182" s="71"/>
      <c r="U182" s="71"/>
      <c r="V182" s="71"/>
      <c r="W182" s="71"/>
      <c r="X182" s="71"/>
      <c r="Y182" s="71"/>
      <c r="Z182" s="71"/>
    </row>
    <row r="183" spans="1:26" s="73" customFormat="1" ht="20.100000000000001" customHeight="1" x14ac:dyDescent="0.3">
      <c r="A183" s="71"/>
      <c r="B183" s="330"/>
      <c r="C183" s="330" t="s">
        <v>9</v>
      </c>
      <c r="D183" s="330"/>
      <c r="E183" s="331"/>
      <c r="F183" s="330"/>
      <c r="G183" s="74" t="s">
        <v>11</v>
      </c>
      <c r="H183" s="330"/>
      <c r="I183" s="330"/>
      <c r="J183" s="330"/>
      <c r="K183" s="330"/>
      <c r="L183" s="71"/>
      <c r="M183" s="71"/>
      <c r="N183" s="71"/>
      <c r="O183" s="71"/>
      <c r="P183" s="71"/>
      <c r="Q183" s="71"/>
      <c r="R183" s="71"/>
      <c r="S183" s="71"/>
      <c r="T183" s="71"/>
      <c r="U183" s="71"/>
      <c r="V183" s="71"/>
      <c r="W183" s="71"/>
      <c r="X183" s="71"/>
      <c r="Y183" s="71"/>
      <c r="Z183" s="71"/>
    </row>
    <row r="184" spans="1:26" s="73" customFormat="1" ht="20.100000000000001" customHeight="1" x14ac:dyDescent="0.3">
      <c r="A184" s="71"/>
      <c r="B184" s="328"/>
      <c r="C184" s="335"/>
      <c r="D184" s="330"/>
      <c r="E184" s="331"/>
      <c r="F184" s="330"/>
      <c r="G184" s="75" t="s">
        <v>13</v>
      </c>
      <c r="H184" s="330"/>
      <c r="I184" s="330"/>
      <c r="J184" s="330"/>
      <c r="K184" s="335"/>
      <c r="L184" s="71"/>
      <c r="M184" s="71"/>
      <c r="N184" s="71"/>
      <c r="O184" s="71"/>
      <c r="P184" s="71"/>
      <c r="Q184" s="71"/>
      <c r="R184" s="71"/>
      <c r="S184" s="71"/>
      <c r="T184" s="71"/>
      <c r="U184" s="71"/>
      <c r="V184" s="71"/>
      <c r="W184" s="71"/>
      <c r="X184" s="71"/>
      <c r="Y184" s="71"/>
      <c r="Z184" s="71"/>
    </row>
    <row r="185" spans="1:26" ht="28.8" x14ac:dyDescent="0.3">
      <c r="A185" s="59"/>
      <c r="B185" s="336"/>
      <c r="C185" s="335"/>
      <c r="D185" s="335"/>
      <c r="E185" s="196"/>
      <c r="F185" s="335"/>
      <c r="G185" s="76" t="s">
        <v>792</v>
      </c>
      <c r="H185" s="335"/>
      <c r="I185" s="335"/>
      <c r="J185" s="272"/>
      <c r="K185" s="63"/>
      <c r="L185" s="63"/>
      <c r="M185" s="63"/>
      <c r="N185" s="63"/>
      <c r="O185" s="63"/>
      <c r="P185" s="59"/>
      <c r="Q185" s="59"/>
      <c r="R185" s="59"/>
      <c r="S185" s="59"/>
      <c r="T185" s="59"/>
      <c r="U185" s="59"/>
      <c r="V185" s="59"/>
      <c r="W185" s="59"/>
      <c r="X185" s="59"/>
      <c r="Y185" s="59"/>
      <c r="Z185" s="59"/>
    </row>
    <row r="186" spans="1:26" ht="14.4" x14ac:dyDescent="0.3">
      <c r="A186" s="59"/>
      <c r="B186" s="336"/>
      <c r="C186" s="335"/>
      <c r="D186" s="335"/>
      <c r="E186" s="196"/>
      <c r="F186" s="335"/>
      <c r="G186" s="76" t="s">
        <v>8</v>
      </c>
      <c r="H186" s="335"/>
      <c r="I186" s="335"/>
      <c r="J186" s="272"/>
      <c r="K186" s="63"/>
      <c r="L186" s="63"/>
      <c r="M186" s="63"/>
      <c r="N186" s="63"/>
      <c r="O186" s="63"/>
      <c r="P186" s="59"/>
      <c r="Q186" s="59"/>
      <c r="R186" s="59"/>
      <c r="S186" s="59"/>
      <c r="T186" s="59"/>
      <c r="U186" s="59"/>
      <c r="V186" s="59"/>
      <c r="W186" s="59"/>
      <c r="X186" s="59"/>
      <c r="Y186" s="59"/>
      <c r="Z186" s="59"/>
    </row>
    <row r="187" spans="1:26" ht="14.4" x14ac:dyDescent="0.3">
      <c r="A187" s="59"/>
      <c r="B187" s="337"/>
      <c r="C187" s="338" t="s">
        <v>352</v>
      </c>
      <c r="D187" s="317" t="s">
        <v>353</v>
      </c>
      <c r="E187" s="339"/>
      <c r="F187" s="335"/>
      <c r="G187" s="340"/>
      <c r="H187" s="335"/>
      <c r="I187" s="335"/>
      <c r="J187" s="272"/>
      <c r="K187" s="63"/>
      <c r="L187" s="63"/>
      <c r="M187" s="63"/>
      <c r="N187" s="63"/>
      <c r="O187" s="63"/>
      <c r="P187" s="59"/>
      <c r="Q187" s="59"/>
      <c r="R187" s="59"/>
      <c r="S187" s="59"/>
      <c r="T187" s="59"/>
      <c r="U187" s="59"/>
      <c r="V187" s="59"/>
      <c r="W187" s="59"/>
      <c r="X187" s="59"/>
      <c r="Y187" s="59"/>
      <c r="Z187" s="59"/>
    </row>
    <row r="188" spans="1:26" ht="14.4" x14ac:dyDescent="0.3">
      <c r="A188" s="269" t="s">
        <v>777</v>
      </c>
      <c r="B188" s="341" t="s">
        <v>358</v>
      </c>
      <c r="C188" s="342">
        <f>K27</f>
        <v>0</v>
      </c>
      <c r="D188" s="343" t="str">
        <f>C27</f>
        <v>Incomplete</v>
      </c>
      <c r="E188" s="344"/>
      <c r="F188" s="335"/>
      <c r="G188" s="259" t="s">
        <v>701</v>
      </c>
      <c r="H188" s="335"/>
      <c r="I188" s="335"/>
      <c r="J188" s="272"/>
      <c r="K188" s="63"/>
      <c r="L188" s="63"/>
      <c r="M188" s="63"/>
      <c r="N188" s="63"/>
      <c r="O188" s="63"/>
      <c r="P188" s="59"/>
      <c r="Q188" s="59"/>
      <c r="R188" s="59"/>
      <c r="S188" s="59"/>
      <c r="T188" s="59"/>
      <c r="U188" s="59"/>
      <c r="V188" s="59"/>
      <c r="W188" s="59"/>
      <c r="X188" s="59"/>
      <c r="Y188" s="59"/>
      <c r="Z188" s="59"/>
    </row>
    <row r="189" spans="1:26" s="70" customFormat="1" ht="14.4" x14ac:dyDescent="0.3">
      <c r="A189" s="269" t="s">
        <v>777</v>
      </c>
      <c r="B189" s="347" t="s">
        <v>359</v>
      </c>
      <c r="C189" s="342">
        <f>M35</f>
        <v>0</v>
      </c>
      <c r="D189" s="348" t="str">
        <f>C35</f>
        <v>Incomplete</v>
      </c>
      <c r="E189" s="344"/>
      <c r="F189" s="121" t="s">
        <v>354</v>
      </c>
      <c r="G189" s="239">
        <f>COUNTIF($J$1:$J184,"0")</f>
        <v>37</v>
      </c>
      <c r="H189" s="335"/>
      <c r="I189" s="335"/>
      <c r="J189" s="272"/>
      <c r="K189" s="63"/>
      <c r="L189" s="63"/>
      <c r="M189" s="63"/>
      <c r="N189" s="63"/>
      <c r="O189" s="63"/>
      <c r="P189" s="63"/>
      <c r="Q189" s="63"/>
      <c r="R189" s="63"/>
      <c r="S189" s="63"/>
      <c r="T189" s="63"/>
      <c r="U189" s="63"/>
      <c r="V189" s="63"/>
      <c r="W189" s="63"/>
      <c r="X189" s="63"/>
      <c r="Y189" s="63"/>
      <c r="Z189" s="63"/>
    </row>
    <row r="190" spans="1:26" s="70" customFormat="1" ht="14.4" x14ac:dyDescent="0.3">
      <c r="A190" s="269" t="s">
        <v>777</v>
      </c>
      <c r="B190" s="341" t="s">
        <v>360</v>
      </c>
      <c r="C190" s="342">
        <f>K48</f>
        <v>0</v>
      </c>
      <c r="D190" s="343" t="str">
        <f>C48</f>
        <v>Incomplete</v>
      </c>
      <c r="E190" s="344"/>
      <c r="F190" s="345" t="s">
        <v>355</v>
      </c>
      <c r="G190" s="239">
        <f>COUNTIF($J$1:$J184,"1")</f>
        <v>0</v>
      </c>
      <c r="H190" s="335"/>
      <c r="I190" s="335"/>
      <c r="J190" s="272"/>
      <c r="K190" s="63"/>
      <c r="L190" s="63"/>
      <c r="M190" s="63"/>
      <c r="N190" s="63"/>
      <c r="O190" s="63"/>
      <c r="P190" s="63"/>
      <c r="Q190" s="63"/>
      <c r="R190" s="63"/>
      <c r="S190" s="63"/>
      <c r="T190" s="63"/>
      <c r="U190" s="63"/>
      <c r="V190" s="63"/>
      <c r="W190" s="63"/>
      <c r="X190" s="63"/>
      <c r="Y190" s="63"/>
      <c r="Z190" s="63"/>
    </row>
    <row r="191" spans="1:26" s="70" customFormat="1" ht="14.4" x14ac:dyDescent="0.3">
      <c r="A191" s="269" t="s">
        <v>777</v>
      </c>
      <c r="B191" s="341" t="s">
        <v>361</v>
      </c>
      <c r="C191" s="346">
        <f>K61</f>
        <v>0</v>
      </c>
      <c r="D191" s="343" t="str">
        <f>C61</f>
        <v>Incomplete</v>
      </c>
      <c r="E191" s="344"/>
      <c r="F191" s="121" t="s">
        <v>356</v>
      </c>
      <c r="G191" s="239">
        <f>COUNTIF(J1:J184,"&gt;=0")</f>
        <v>37</v>
      </c>
      <c r="H191" s="335"/>
      <c r="I191" s="335"/>
      <c r="J191" s="272"/>
      <c r="K191" s="63"/>
      <c r="L191" s="63"/>
      <c r="M191" s="63"/>
      <c r="N191" s="63"/>
      <c r="O191" s="63"/>
      <c r="P191" s="63"/>
      <c r="Q191" s="63"/>
      <c r="R191" s="63"/>
      <c r="S191" s="63"/>
      <c r="T191" s="63"/>
      <c r="U191" s="63"/>
      <c r="V191" s="63"/>
      <c r="W191" s="63"/>
      <c r="X191" s="63"/>
      <c r="Y191" s="63"/>
      <c r="Z191" s="63"/>
    </row>
    <row r="192" spans="1:26" s="70" customFormat="1" ht="14.4" x14ac:dyDescent="0.3">
      <c r="A192" s="269" t="s">
        <v>777</v>
      </c>
      <c r="B192" s="341" t="s">
        <v>362</v>
      </c>
      <c r="C192" s="342">
        <f>K69</f>
        <v>0</v>
      </c>
      <c r="D192" s="343" t="str">
        <f>C69</f>
        <v>Incomplete</v>
      </c>
      <c r="E192" s="344"/>
      <c r="F192" s="345" t="s">
        <v>357</v>
      </c>
      <c r="G192" s="77">
        <f>SUM($G190/$G191)</f>
        <v>0</v>
      </c>
      <c r="H192" s="335" t="s">
        <v>9</v>
      </c>
      <c r="I192" s="335"/>
      <c r="K192" s="63"/>
      <c r="L192" s="63"/>
      <c r="M192" s="63"/>
      <c r="N192" s="63"/>
      <c r="O192" s="63"/>
      <c r="P192" s="63"/>
      <c r="Q192" s="63"/>
      <c r="R192" s="63"/>
      <c r="S192" s="63"/>
      <c r="T192" s="63"/>
      <c r="U192" s="63"/>
      <c r="V192" s="63"/>
      <c r="W192" s="63"/>
      <c r="X192" s="63"/>
      <c r="Y192" s="63"/>
      <c r="Z192" s="63"/>
    </row>
    <row r="193" spans="1:26" s="70" customFormat="1" ht="14.4" x14ac:dyDescent="0.3">
      <c r="A193" s="270" t="s">
        <v>778</v>
      </c>
      <c r="B193" s="341" t="s">
        <v>363</v>
      </c>
      <c r="C193" s="342">
        <f>K77</f>
        <v>0</v>
      </c>
      <c r="D193" s="343" t="str">
        <f>C77</f>
        <v>Incomplete</v>
      </c>
      <c r="E193" s="344"/>
      <c r="F193" s="335"/>
      <c r="G193" s="259" t="s">
        <v>776</v>
      </c>
      <c r="H193" s="335"/>
      <c r="I193" s="335"/>
      <c r="J193" s="272"/>
      <c r="K193" s="63"/>
      <c r="L193" s="63"/>
      <c r="M193" s="63"/>
      <c r="N193" s="63"/>
      <c r="O193" s="63"/>
      <c r="P193" s="63"/>
      <c r="Q193" s="63"/>
      <c r="R193" s="63"/>
      <c r="S193" s="63"/>
      <c r="T193" s="63"/>
      <c r="U193" s="63"/>
      <c r="V193" s="63"/>
      <c r="W193" s="63"/>
      <c r="X193" s="63"/>
      <c r="Y193" s="63"/>
      <c r="Z193" s="63"/>
    </row>
    <row r="194" spans="1:26" s="70" customFormat="1" ht="14.4" x14ac:dyDescent="0.3">
      <c r="A194" s="269" t="s">
        <v>777</v>
      </c>
      <c r="B194" s="341" t="s">
        <v>364</v>
      </c>
      <c r="C194" s="342">
        <f>K86</f>
        <v>0</v>
      </c>
      <c r="D194" s="343" t="str">
        <f>C86</f>
        <v>Incomplete</v>
      </c>
      <c r="E194" s="344"/>
      <c r="F194" s="121" t="s">
        <v>354</v>
      </c>
      <c r="G194" s="239">
        <f>COUNTIF($L$1:$L189,"0")</f>
        <v>21</v>
      </c>
      <c r="H194" s="335"/>
      <c r="I194" s="335"/>
      <c r="J194" s="272"/>
      <c r="K194" s="63"/>
      <c r="L194" s="63"/>
      <c r="M194" s="63"/>
      <c r="N194" s="63"/>
      <c r="O194" s="63"/>
      <c r="P194" s="63"/>
      <c r="Q194" s="63"/>
      <c r="R194" s="63"/>
      <c r="S194" s="63"/>
      <c r="T194" s="63"/>
      <c r="U194" s="63"/>
      <c r="V194" s="63"/>
      <c r="W194" s="63"/>
      <c r="X194" s="63"/>
      <c r="Y194" s="63"/>
      <c r="Z194" s="63"/>
    </row>
    <row r="195" spans="1:26" s="70" customFormat="1" ht="14.4" x14ac:dyDescent="0.3">
      <c r="A195" s="269" t="s">
        <v>777</v>
      </c>
      <c r="B195" s="347" t="s">
        <v>365</v>
      </c>
      <c r="C195" s="342">
        <f>M97</f>
        <v>0</v>
      </c>
      <c r="D195" s="348" t="str">
        <f>C97</f>
        <v>Incomplete</v>
      </c>
      <c r="E195" s="344"/>
      <c r="F195" s="345" t="s">
        <v>355</v>
      </c>
      <c r="G195" s="239">
        <f>COUNTIF($L$1:$L189,"1")</f>
        <v>0</v>
      </c>
      <c r="H195" s="335"/>
      <c r="I195" s="335"/>
      <c r="J195" s="272"/>
      <c r="K195" s="63"/>
      <c r="L195" s="63"/>
      <c r="M195" s="63"/>
      <c r="N195" s="63"/>
      <c r="O195" s="63"/>
      <c r="P195" s="63"/>
      <c r="Q195" s="63"/>
      <c r="R195" s="63"/>
      <c r="S195" s="63"/>
      <c r="T195" s="63"/>
      <c r="U195" s="63"/>
      <c r="V195" s="63"/>
      <c r="W195" s="63"/>
      <c r="X195" s="63"/>
      <c r="Y195" s="63"/>
      <c r="Z195" s="63"/>
    </row>
    <row r="196" spans="1:26" s="70" customFormat="1" ht="14.4" x14ac:dyDescent="0.3">
      <c r="A196" s="270" t="s">
        <v>778</v>
      </c>
      <c r="B196" s="341" t="s">
        <v>366</v>
      </c>
      <c r="C196" s="342">
        <f>K106</f>
        <v>0</v>
      </c>
      <c r="D196" s="343" t="str">
        <f>C106</f>
        <v>Incomplete</v>
      </c>
      <c r="E196" s="344"/>
      <c r="F196" s="121" t="s">
        <v>356</v>
      </c>
      <c r="G196" s="239">
        <f>COUNTIF(L1:L189,"&gt;=0")</f>
        <v>21</v>
      </c>
      <c r="H196" s="335"/>
      <c r="I196" s="335"/>
      <c r="J196" s="272"/>
      <c r="K196" s="63"/>
      <c r="L196" s="63"/>
      <c r="M196" s="63"/>
      <c r="N196" s="63"/>
      <c r="O196" s="63"/>
      <c r="P196" s="63"/>
      <c r="Q196" s="63"/>
      <c r="R196" s="63"/>
      <c r="S196" s="63"/>
      <c r="T196" s="63"/>
      <c r="U196" s="63"/>
      <c r="V196" s="63"/>
      <c r="W196" s="63"/>
      <c r="X196" s="63"/>
      <c r="Y196" s="63"/>
      <c r="Z196" s="63"/>
    </row>
    <row r="197" spans="1:26" s="70" customFormat="1" ht="14.4" x14ac:dyDescent="0.3">
      <c r="A197" s="269" t="s">
        <v>777</v>
      </c>
      <c r="B197" s="341" t="s">
        <v>367</v>
      </c>
      <c r="C197" s="342">
        <f>K117</f>
        <v>0</v>
      </c>
      <c r="D197" s="343" t="str">
        <f>C117</f>
        <v>Incomplete</v>
      </c>
      <c r="E197" s="196"/>
      <c r="F197" s="345" t="s">
        <v>357</v>
      </c>
      <c r="G197" s="77">
        <f>SUM($G195/$G196)</f>
        <v>0</v>
      </c>
      <c r="H197" s="335"/>
      <c r="I197" s="335"/>
      <c r="J197" s="272"/>
      <c r="K197" s="63"/>
      <c r="L197" s="63"/>
      <c r="M197" s="63"/>
      <c r="N197" s="63"/>
      <c r="O197" s="63"/>
      <c r="P197" s="63"/>
      <c r="Q197" s="63"/>
      <c r="R197" s="63"/>
      <c r="S197" s="63"/>
      <c r="T197" s="63"/>
      <c r="U197" s="63"/>
      <c r="V197" s="63"/>
      <c r="W197" s="63"/>
      <c r="X197" s="63"/>
      <c r="Y197" s="63"/>
      <c r="Z197" s="63"/>
    </row>
    <row r="198" spans="1:26" s="70" customFormat="1" ht="15.75" customHeight="1" x14ac:dyDescent="0.3">
      <c r="A198" s="270" t="s">
        <v>778</v>
      </c>
      <c r="B198" s="347" t="s">
        <v>405</v>
      </c>
      <c r="C198" s="342">
        <f>K127</f>
        <v>0</v>
      </c>
      <c r="D198" s="348" t="str">
        <f>C127</f>
        <v>Incomplete</v>
      </c>
      <c r="E198" s="344"/>
      <c r="F198" s="335"/>
      <c r="G198" s="340"/>
      <c r="H198" s="335"/>
      <c r="I198" s="335"/>
      <c r="J198" s="272"/>
      <c r="K198" s="63"/>
      <c r="L198" s="63"/>
      <c r="M198" s="63"/>
      <c r="N198" s="63"/>
      <c r="O198" s="63"/>
      <c r="P198" s="63"/>
      <c r="Q198" s="63"/>
      <c r="R198" s="63"/>
      <c r="S198" s="63"/>
      <c r="T198" s="63"/>
      <c r="U198" s="63"/>
      <c r="V198" s="63"/>
      <c r="W198" s="63"/>
      <c r="X198" s="63"/>
      <c r="Y198" s="63"/>
      <c r="Z198" s="63"/>
    </row>
    <row r="199" spans="1:26" s="70" customFormat="1" ht="14.4" x14ac:dyDescent="0.3">
      <c r="A199" s="269" t="s">
        <v>777</v>
      </c>
      <c r="B199" s="341" t="s">
        <v>406</v>
      </c>
      <c r="C199" s="342">
        <f>K134</f>
        <v>0</v>
      </c>
      <c r="D199" s="343" t="str">
        <f>C135</f>
        <v>Incomplete</v>
      </c>
      <c r="E199" s="344"/>
      <c r="F199" s="335" t="s">
        <v>9</v>
      </c>
      <c r="G199" s="340"/>
      <c r="H199" s="335"/>
      <c r="I199" s="335"/>
      <c r="J199" s="272"/>
      <c r="K199" s="63"/>
      <c r="L199" s="63"/>
      <c r="M199" s="63"/>
      <c r="N199" s="63"/>
      <c r="O199" s="63"/>
      <c r="P199" s="63"/>
      <c r="Q199" s="63"/>
      <c r="R199" s="63"/>
      <c r="S199" s="63"/>
      <c r="T199" s="63"/>
      <c r="U199" s="63"/>
      <c r="V199" s="63"/>
      <c r="W199" s="63"/>
      <c r="X199" s="63"/>
      <c r="Y199" s="63"/>
      <c r="Z199" s="63"/>
    </row>
    <row r="200" spans="1:26" s="70" customFormat="1" ht="14.4" x14ac:dyDescent="0.3">
      <c r="A200" s="270" t="s">
        <v>778</v>
      </c>
      <c r="B200" s="347" t="s">
        <v>407</v>
      </c>
      <c r="C200" s="342">
        <f>M143</f>
        <v>0</v>
      </c>
      <c r="D200" s="348" t="str">
        <f>C143</f>
        <v>Incomplete</v>
      </c>
      <c r="E200" s="344"/>
      <c r="F200" s="335"/>
      <c r="G200" s="340"/>
      <c r="H200" s="335"/>
      <c r="I200" s="335"/>
      <c r="J200" s="272"/>
      <c r="K200" s="63"/>
      <c r="L200" s="63"/>
      <c r="M200" s="63"/>
      <c r="N200" s="63"/>
      <c r="O200" s="63"/>
      <c r="P200" s="63"/>
      <c r="Q200" s="63"/>
      <c r="R200" s="63"/>
      <c r="S200" s="63"/>
      <c r="T200" s="63"/>
      <c r="U200" s="63"/>
      <c r="V200" s="63"/>
      <c r="W200" s="63"/>
      <c r="X200" s="63"/>
      <c r="Y200" s="63"/>
      <c r="Z200" s="63"/>
    </row>
    <row r="201" spans="1:26" s="70" customFormat="1" ht="14.4" x14ac:dyDescent="0.3">
      <c r="A201" s="269" t="s">
        <v>777</v>
      </c>
      <c r="B201" s="341" t="s">
        <v>408</v>
      </c>
      <c r="C201" s="342">
        <f>K152</f>
        <v>0</v>
      </c>
      <c r="D201" s="343" t="str">
        <f>C152</f>
        <v>Incomplete</v>
      </c>
      <c r="E201" s="344"/>
      <c r="F201" s="335"/>
      <c r="G201" s="340"/>
      <c r="H201" s="335"/>
      <c r="I201" s="335"/>
      <c r="J201" s="272"/>
      <c r="K201" s="63"/>
      <c r="L201" s="63"/>
      <c r="M201" s="63"/>
      <c r="N201" s="63"/>
      <c r="O201" s="63"/>
      <c r="P201" s="63"/>
      <c r="Q201" s="63"/>
      <c r="R201" s="63"/>
      <c r="S201" s="63"/>
      <c r="T201" s="63"/>
      <c r="U201" s="63"/>
      <c r="V201" s="63"/>
      <c r="W201" s="63"/>
      <c r="X201" s="63"/>
      <c r="Y201" s="63"/>
      <c r="Z201" s="63"/>
    </row>
    <row r="202" spans="1:26" s="70" customFormat="1" ht="14.4" x14ac:dyDescent="0.3">
      <c r="A202" s="270" t="s">
        <v>778</v>
      </c>
      <c r="B202" s="347" t="s">
        <v>409</v>
      </c>
      <c r="C202" s="342">
        <f>M161</f>
        <v>0</v>
      </c>
      <c r="D202" s="348" t="str">
        <f>C161</f>
        <v>Incomplete</v>
      </c>
      <c r="E202" s="344"/>
      <c r="F202" s="335"/>
      <c r="G202" s="340"/>
      <c r="H202" s="335"/>
      <c r="I202" s="335"/>
      <c r="J202" s="272"/>
      <c r="K202" s="63"/>
      <c r="L202" s="63"/>
      <c r="M202" s="63"/>
      <c r="N202" s="63"/>
      <c r="O202" s="63"/>
      <c r="P202" s="63"/>
      <c r="Q202" s="63"/>
      <c r="R202" s="63"/>
      <c r="S202" s="63"/>
      <c r="T202" s="63"/>
      <c r="U202" s="63"/>
      <c r="V202" s="63"/>
      <c r="W202" s="63"/>
      <c r="X202" s="63"/>
      <c r="Y202" s="63"/>
      <c r="Z202" s="63"/>
    </row>
    <row r="203" spans="1:26" s="70" customFormat="1" ht="14.4" x14ac:dyDescent="0.3">
      <c r="A203" s="269" t="s">
        <v>777</v>
      </c>
      <c r="B203" s="341" t="s">
        <v>410</v>
      </c>
      <c r="C203" s="342">
        <f>K171</f>
        <v>0</v>
      </c>
      <c r="D203" s="343" t="str">
        <f>C171</f>
        <v>Incomplete</v>
      </c>
      <c r="E203" s="344"/>
      <c r="F203" s="335"/>
      <c r="G203" s="340"/>
      <c r="H203" s="335"/>
      <c r="I203" s="335"/>
      <c r="J203" s="272"/>
      <c r="K203" s="63"/>
      <c r="L203" s="63"/>
      <c r="M203" s="63"/>
      <c r="N203" s="63"/>
      <c r="O203" s="63"/>
      <c r="P203" s="63"/>
      <c r="Q203" s="63"/>
      <c r="R203" s="63"/>
      <c r="S203" s="63"/>
      <c r="T203" s="63"/>
      <c r="U203" s="63"/>
      <c r="V203" s="63"/>
      <c r="W203" s="63"/>
      <c r="X203" s="63"/>
      <c r="Y203" s="63"/>
      <c r="Z203" s="63"/>
    </row>
    <row r="204" spans="1:26" s="70" customFormat="1" ht="14.4" x14ac:dyDescent="0.3">
      <c r="A204" s="269" t="s">
        <v>777</v>
      </c>
      <c r="B204" s="347" t="s">
        <v>411</v>
      </c>
      <c r="C204" s="342">
        <f>M179</f>
        <v>0</v>
      </c>
      <c r="D204" s="348" t="str">
        <f>C179</f>
        <v>Incomplete</v>
      </c>
      <c r="E204" s="344"/>
      <c r="F204" s="335"/>
      <c r="G204" s="340"/>
      <c r="H204" s="335"/>
      <c r="I204" s="335"/>
      <c r="J204" s="272"/>
      <c r="K204" s="63"/>
      <c r="L204" s="63"/>
      <c r="M204" s="63"/>
      <c r="N204" s="63"/>
      <c r="O204" s="63"/>
      <c r="P204" s="63"/>
      <c r="Q204" s="63"/>
      <c r="R204" s="63"/>
      <c r="S204" s="63"/>
      <c r="T204" s="63"/>
      <c r="U204" s="63"/>
      <c r="V204" s="63"/>
      <c r="W204" s="63"/>
      <c r="X204" s="63"/>
      <c r="Y204" s="63"/>
      <c r="Z204" s="63"/>
    </row>
    <row r="205" spans="1:26" s="70" customFormat="1" ht="14.4" x14ac:dyDescent="0.3">
      <c r="A205" s="59"/>
      <c r="B205" s="336"/>
      <c r="C205" s="349"/>
      <c r="D205" s="349"/>
      <c r="E205" s="196"/>
      <c r="F205" s="335"/>
      <c r="G205" s="59"/>
      <c r="H205" s="335"/>
      <c r="I205" s="335"/>
      <c r="J205" s="272"/>
      <c r="K205" s="63"/>
      <c r="L205" s="63"/>
      <c r="M205" s="63"/>
      <c r="N205" s="63"/>
      <c r="O205" s="63"/>
      <c r="P205" s="63"/>
      <c r="Q205" s="63"/>
      <c r="R205" s="63"/>
      <c r="S205" s="63"/>
      <c r="T205" s="63"/>
      <c r="U205" s="63"/>
      <c r="V205" s="63"/>
      <c r="W205" s="63"/>
      <c r="X205" s="63"/>
      <c r="Y205" s="63"/>
      <c r="Z205" s="63"/>
    </row>
    <row r="206" spans="1:26" s="70" customFormat="1" ht="14.4" x14ac:dyDescent="0.3">
      <c r="A206" s="59"/>
      <c r="B206" s="336"/>
      <c r="C206" s="260">
        <f>COUNTIFS(D188:D204,"Complete",A188:A204,"OPDS")</f>
        <v>0</v>
      </c>
      <c r="D206" s="261" t="s">
        <v>779</v>
      </c>
      <c r="E206" s="350"/>
      <c r="F206" s="335"/>
      <c r="G206" s="340"/>
      <c r="H206" s="335"/>
      <c r="I206" s="335"/>
      <c r="J206" s="272"/>
      <c r="K206" s="63"/>
      <c r="L206" s="63"/>
      <c r="M206" s="63"/>
      <c r="N206" s="63"/>
      <c r="O206" s="63"/>
      <c r="P206" s="63"/>
      <c r="Q206" s="63"/>
      <c r="R206" s="63"/>
      <c r="S206" s="63"/>
      <c r="T206" s="63"/>
      <c r="U206" s="63"/>
      <c r="V206" s="63"/>
      <c r="W206" s="63"/>
      <c r="X206" s="63"/>
      <c r="Y206" s="63"/>
      <c r="Z206" s="63"/>
    </row>
    <row r="207" spans="1:26" ht="14.4" x14ac:dyDescent="0.3">
      <c r="A207" s="59"/>
      <c r="B207" s="336"/>
      <c r="C207" s="260">
        <f>COUNTIFS(D188:D204,"Incomplete",A188:A204,"OPDS")</f>
        <v>12</v>
      </c>
      <c r="D207" s="261" t="s">
        <v>780</v>
      </c>
      <c r="E207" s="350"/>
      <c r="F207" s="335"/>
      <c r="G207" s="340"/>
      <c r="H207" s="335"/>
      <c r="I207" s="335"/>
      <c r="J207" s="272"/>
      <c r="K207" s="63"/>
      <c r="L207" s="63"/>
      <c r="M207" s="63"/>
      <c r="N207" s="63"/>
      <c r="O207" s="63"/>
      <c r="P207" s="59"/>
      <c r="Q207" s="59"/>
      <c r="R207" s="59"/>
      <c r="S207" s="59"/>
      <c r="T207" s="59"/>
      <c r="U207" s="59"/>
      <c r="V207" s="59"/>
      <c r="W207" s="59"/>
      <c r="X207" s="59"/>
      <c r="Y207" s="59"/>
      <c r="Z207" s="59"/>
    </row>
    <row r="208" spans="1:26" s="70" customFormat="1" ht="14.4" x14ac:dyDescent="0.3">
      <c r="A208" s="59"/>
      <c r="B208" s="336"/>
      <c r="C208" s="78">
        <f>SUM($C$206:$C$207)</f>
        <v>12</v>
      </c>
      <c r="D208" s="261" t="s">
        <v>781</v>
      </c>
      <c r="E208" s="350"/>
      <c r="F208" s="335"/>
      <c r="G208" s="340"/>
      <c r="H208" s="335"/>
      <c r="I208" s="335"/>
      <c r="J208" s="272"/>
      <c r="K208" s="63"/>
      <c r="L208" s="63"/>
      <c r="M208" s="63"/>
      <c r="N208" s="63"/>
      <c r="O208" s="63"/>
      <c r="P208" s="63"/>
      <c r="Q208" s="63"/>
      <c r="R208" s="63"/>
      <c r="S208" s="63"/>
      <c r="T208" s="63"/>
      <c r="U208" s="63"/>
      <c r="V208" s="63"/>
      <c r="W208" s="63"/>
      <c r="X208" s="63"/>
      <c r="Y208" s="63"/>
      <c r="Z208" s="63"/>
    </row>
    <row r="209" spans="1:26" s="70" customFormat="1" ht="14.4" x14ac:dyDescent="0.3">
      <c r="A209" s="59"/>
      <c r="B209" s="336"/>
      <c r="C209" s="79">
        <f>SUM($C$206)/($C$208)</f>
        <v>0</v>
      </c>
      <c r="D209" s="185" t="s">
        <v>782</v>
      </c>
      <c r="E209" s="351"/>
      <c r="F209" s="335"/>
      <c r="G209" s="340"/>
      <c r="H209" s="335"/>
      <c r="I209" s="335"/>
      <c r="J209" s="272"/>
      <c r="K209" s="63"/>
      <c r="L209" s="63"/>
      <c r="M209" s="63"/>
      <c r="N209" s="63"/>
      <c r="O209" s="63"/>
      <c r="P209" s="63"/>
      <c r="Q209" s="63"/>
      <c r="R209" s="63"/>
      <c r="S209" s="63"/>
      <c r="T209" s="63"/>
      <c r="U209" s="63"/>
      <c r="V209" s="63"/>
      <c r="W209" s="63"/>
      <c r="X209" s="63"/>
      <c r="Y209" s="63"/>
      <c r="Z209" s="63"/>
    </row>
    <row r="210" spans="1:26" s="70" customFormat="1" ht="14.4" x14ac:dyDescent="0.3">
      <c r="A210" s="59"/>
      <c r="B210" s="336"/>
      <c r="C210" s="260">
        <f>COUNTIFS(D188:D204,"Complete",A188:A204,"DPDS")</f>
        <v>0</v>
      </c>
      <c r="D210" s="261" t="s">
        <v>783</v>
      </c>
      <c r="E210" s="196"/>
      <c r="F210" s="335"/>
      <c r="G210" s="340"/>
      <c r="H210" s="335"/>
      <c r="I210" s="335"/>
      <c r="J210" s="272"/>
      <c r="K210" s="63"/>
      <c r="L210" s="63"/>
      <c r="M210" s="63"/>
      <c r="N210" s="63"/>
      <c r="O210" s="63"/>
      <c r="P210" s="63"/>
      <c r="Q210" s="63"/>
      <c r="R210" s="63"/>
      <c r="S210" s="63"/>
      <c r="T210" s="63"/>
      <c r="U210" s="63"/>
      <c r="V210" s="63"/>
      <c r="W210" s="63"/>
      <c r="X210" s="63"/>
      <c r="Y210" s="63"/>
      <c r="Z210" s="63"/>
    </row>
    <row r="211" spans="1:26" s="70" customFormat="1" ht="14.4" x14ac:dyDescent="0.3">
      <c r="A211" s="59"/>
      <c r="B211" s="336"/>
      <c r="C211" s="260">
        <f>COUNTIFS(D188:D204,"Incomplete",A188:A204,"DPDS")</f>
        <v>5</v>
      </c>
      <c r="D211" s="261" t="s">
        <v>784</v>
      </c>
      <c r="E211" s="187"/>
      <c r="F211" s="59"/>
      <c r="G211" s="59"/>
      <c r="H211" s="335"/>
      <c r="I211" s="335"/>
      <c r="J211" s="272"/>
      <c r="K211" s="63"/>
      <c r="L211" s="63"/>
      <c r="M211" s="63"/>
      <c r="N211" s="63"/>
      <c r="O211" s="63"/>
      <c r="P211" s="63"/>
      <c r="Q211" s="63"/>
      <c r="R211" s="63"/>
      <c r="S211" s="63"/>
      <c r="T211" s="63"/>
      <c r="U211" s="63"/>
      <c r="V211" s="63"/>
      <c r="W211" s="63"/>
      <c r="X211" s="63"/>
      <c r="Y211" s="63"/>
      <c r="Z211" s="63"/>
    </row>
    <row r="212" spans="1:26" ht="14.4" x14ac:dyDescent="0.3">
      <c r="A212" s="59"/>
      <c r="B212" s="59"/>
      <c r="C212" s="78">
        <f>SUM($C$210:$C$211)</f>
        <v>5</v>
      </c>
      <c r="D212" s="261" t="s">
        <v>785</v>
      </c>
      <c r="E212" s="187"/>
      <c r="F212" s="59"/>
      <c r="G212" s="59"/>
      <c r="H212" s="59"/>
      <c r="I212" s="59"/>
      <c r="J212" s="59"/>
      <c r="K212" s="59"/>
      <c r="L212" s="63"/>
      <c r="M212" s="63"/>
      <c r="N212" s="63"/>
      <c r="O212" s="63"/>
      <c r="P212" s="59"/>
      <c r="Q212" s="59"/>
      <c r="R212" s="59"/>
      <c r="S212" s="59"/>
      <c r="T212" s="59"/>
      <c r="U212" s="59"/>
      <c r="V212" s="59"/>
      <c r="W212" s="59"/>
      <c r="X212" s="59"/>
      <c r="Y212" s="59"/>
      <c r="Z212" s="59"/>
    </row>
    <row r="213" spans="1:26" ht="14.4" x14ac:dyDescent="0.3">
      <c r="A213" s="59"/>
      <c r="B213" s="59"/>
      <c r="C213" s="79">
        <f>SUM($C$210)/($C$212)</f>
        <v>0</v>
      </c>
      <c r="D213" s="185" t="s">
        <v>786</v>
      </c>
      <c r="E213" s="187"/>
      <c r="F213" s="59"/>
      <c r="G213" s="59"/>
      <c r="H213" s="59"/>
      <c r="I213" s="59"/>
      <c r="J213" s="59"/>
      <c r="K213" s="59"/>
      <c r="L213" s="63"/>
      <c r="M213" s="63"/>
      <c r="N213" s="63"/>
      <c r="O213" s="63"/>
      <c r="P213" s="59"/>
      <c r="Q213" s="59"/>
      <c r="R213" s="59"/>
      <c r="S213" s="59"/>
      <c r="T213" s="59"/>
      <c r="U213" s="59"/>
      <c r="V213" s="59"/>
      <c r="W213" s="59"/>
      <c r="X213" s="59"/>
      <c r="Y213" s="59"/>
      <c r="Z213" s="59"/>
    </row>
    <row r="214" spans="1:26" ht="14.4" x14ac:dyDescent="0.3">
      <c r="A214" s="59"/>
      <c r="B214" s="59"/>
      <c r="C214" s="335"/>
      <c r="D214" s="335"/>
      <c r="E214" s="196"/>
      <c r="F214" s="335"/>
      <c r="G214" s="340"/>
      <c r="H214" s="340"/>
      <c r="I214" s="59"/>
      <c r="J214" s="59"/>
      <c r="K214" s="59"/>
      <c r="L214" s="63"/>
      <c r="M214" s="63"/>
      <c r="N214" s="63"/>
      <c r="O214" s="63"/>
      <c r="P214" s="59"/>
      <c r="Q214" s="59"/>
      <c r="R214" s="59"/>
      <c r="S214" s="59"/>
      <c r="T214" s="59"/>
      <c r="U214" s="59"/>
      <c r="V214" s="59"/>
      <c r="W214" s="59"/>
      <c r="X214" s="59"/>
      <c r="Y214" s="59"/>
      <c r="Z214" s="59"/>
    </row>
    <row r="215" spans="1:26" ht="14.4" x14ac:dyDescent="0.3">
      <c r="A215" s="59"/>
      <c r="B215" s="59"/>
      <c r="C215" s="335"/>
      <c r="D215" s="335"/>
      <c r="E215" s="196"/>
      <c r="F215" s="335"/>
      <c r="G215" s="340"/>
      <c r="H215" s="340"/>
      <c r="I215" s="59"/>
      <c r="J215" s="59"/>
      <c r="K215" s="59"/>
      <c r="L215" s="63"/>
      <c r="M215" s="63"/>
      <c r="N215" s="63"/>
      <c r="O215" s="63"/>
      <c r="P215" s="59"/>
      <c r="Q215" s="59"/>
      <c r="R215" s="59"/>
      <c r="S215" s="59"/>
      <c r="T215" s="59"/>
      <c r="U215" s="59"/>
      <c r="V215" s="59"/>
      <c r="W215" s="59"/>
      <c r="X215" s="59"/>
      <c r="Y215" s="59"/>
      <c r="Z215" s="59"/>
    </row>
    <row r="216" spans="1:26" ht="14.4" x14ac:dyDescent="0.3">
      <c r="A216" s="59"/>
      <c r="B216" s="336"/>
      <c r="C216" s="335"/>
      <c r="D216" s="335"/>
      <c r="E216" s="196"/>
      <c r="F216" s="335"/>
      <c r="G216" s="340"/>
      <c r="H216" s="340"/>
      <c r="I216" s="335"/>
      <c r="J216" s="272"/>
      <c r="K216" s="63"/>
      <c r="L216" s="63"/>
      <c r="M216" s="63"/>
      <c r="N216" s="63"/>
      <c r="O216" s="63"/>
      <c r="P216" s="59"/>
      <c r="Q216" s="59"/>
      <c r="R216" s="59"/>
      <c r="S216" s="59"/>
      <c r="T216" s="59"/>
      <c r="U216" s="59"/>
      <c r="V216" s="59"/>
      <c r="W216" s="59"/>
      <c r="X216" s="59"/>
      <c r="Y216" s="59"/>
      <c r="Z216" s="59"/>
    </row>
    <row r="217" spans="1:26" ht="14.4" x14ac:dyDescent="0.3">
      <c r="A217" s="59"/>
      <c r="B217" s="336"/>
      <c r="C217" s="335"/>
      <c r="D217" s="335"/>
      <c r="E217" s="196"/>
      <c r="F217" s="335"/>
      <c r="G217" s="340"/>
      <c r="H217" s="340"/>
      <c r="I217" s="335"/>
      <c r="J217" s="272"/>
      <c r="K217" s="63"/>
      <c r="L217" s="63"/>
      <c r="M217" s="63"/>
      <c r="N217" s="63"/>
      <c r="O217" s="63"/>
      <c r="P217" s="59"/>
      <c r="Q217" s="59"/>
      <c r="R217" s="59"/>
      <c r="S217" s="59"/>
      <c r="T217" s="59"/>
      <c r="U217" s="59"/>
      <c r="V217" s="59"/>
      <c r="W217" s="59"/>
      <c r="X217" s="59"/>
      <c r="Y217" s="59"/>
      <c r="Z217" s="59"/>
    </row>
    <row r="218" spans="1:26" ht="14.4" x14ac:dyDescent="0.3">
      <c r="A218" s="59"/>
      <c r="B218" s="336"/>
      <c r="C218" s="335"/>
      <c r="D218" s="335"/>
      <c r="E218" s="196"/>
      <c r="F218" s="335"/>
      <c r="G218" s="340"/>
      <c r="H218" s="340"/>
      <c r="I218" s="335"/>
      <c r="J218" s="272"/>
      <c r="K218" s="63"/>
      <c r="L218" s="63"/>
      <c r="M218" s="63"/>
      <c r="N218" s="63"/>
      <c r="O218" s="63"/>
      <c r="P218" s="59"/>
      <c r="Q218" s="59"/>
      <c r="R218" s="59"/>
      <c r="S218" s="59"/>
      <c r="T218" s="59"/>
      <c r="U218" s="59"/>
      <c r="V218" s="59"/>
      <c r="W218" s="59"/>
      <c r="X218" s="59"/>
      <c r="Y218" s="59"/>
      <c r="Z218" s="59"/>
    </row>
    <row r="219" spans="1:26" ht="14.4" x14ac:dyDescent="0.3">
      <c r="A219" s="59"/>
      <c r="B219" s="336"/>
      <c r="C219" s="335"/>
      <c r="D219" s="335"/>
      <c r="E219" s="196"/>
      <c r="F219" s="335"/>
      <c r="G219" s="340"/>
      <c r="H219" s="340"/>
      <c r="I219" s="335"/>
      <c r="J219" s="272"/>
      <c r="K219" s="63"/>
      <c r="L219" s="63"/>
      <c r="M219" s="63"/>
      <c r="N219" s="63"/>
      <c r="O219" s="63"/>
      <c r="P219" s="59"/>
      <c r="Q219" s="59"/>
      <c r="R219" s="59"/>
      <c r="S219" s="59"/>
      <c r="T219" s="59"/>
      <c r="U219" s="59"/>
      <c r="V219" s="59"/>
      <c r="W219" s="59"/>
      <c r="X219" s="59"/>
      <c r="Y219" s="59"/>
      <c r="Z219" s="59"/>
    </row>
    <row r="220" spans="1:26" ht="14.4" x14ac:dyDescent="0.3">
      <c r="A220" s="59"/>
      <c r="B220" s="336"/>
      <c r="C220" s="335"/>
      <c r="D220" s="335"/>
      <c r="E220" s="196"/>
      <c r="F220" s="335"/>
      <c r="G220" s="340"/>
      <c r="H220" s="340"/>
      <c r="I220" s="335"/>
      <c r="J220" s="272"/>
      <c r="K220" s="63"/>
      <c r="L220" s="63"/>
      <c r="M220" s="63"/>
      <c r="N220" s="63"/>
      <c r="O220" s="63"/>
      <c r="P220" s="59"/>
      <c r="Q220" s="59"/>
      <c r="R220" s="59"/>
      <c r="S220" s="59"/>
      <c r="T220" s="59"/>
      <c r="U220" s="59"/>
      <c r="V220" s="59"/>
      <c r="W220" s="59"/>
      <c r="X220" s="59"/>
      <c r="Y220" s="59"/>
      <c r="Z220" s="59"/>
    </row>
    <row r="221" spans="1:26" ht="14.4" x14ac:dyDescent="0.3">
      <c r="A221" s="59"/>
      <c r="B221" s="336"/>
      <c r="C221" s="335"/>
      <c r="D221" s="335"/>
      <c r="E221" s="196"/>
      <c r="F221" s="335"/>
      <c r="G221" s="340"/>
      <c r="H221" s="340"/>
      <c r="I221" s="335"/>
      <c r="J221" s="272"/>
      <c r="K221" s="63"/>
      <c r="L221" s="63"/>
      <c r="M221" s="63"/>
      <c r="N221" s="63"/>
      <c r="O221" s="63"/>
      <c r="P221" s="59"/>
      <c r="Q221" s="59"/>
      <c r="R221" s="59"/>
      <c r="S221" s="59"/>
      <c r="T221" s="59"/>
      <c r="U221" s="59"/>
      <c r="V221" s="59"/>
      <c r="W221" s="59"/>
      <c r="X221" s="59"/>
      <c r="Y221" s="59"/>
      <c r="Z221" s="59"/>
    </row>
    <row r="222" spans="1:26" ht="14.4" x14ac:dyDescent="0.3">
      <c r="A222" s="59"/>
      <c r="B222" s="336"/>
      <c r="C222" s="335"/>
      <c r="D222" s="335"/>
      <c r="E222" s="196"/>
      <c r="F222" s="335"/>
      <c r="G222" s="340"/>
      <c r="H222" s="340"/>
      <c r="I222" s="335"/>
      <c r="J222" s="272"/>
      <c r="K222" s="63"/>
      <c r="L222" s="63"/>
      <c r="M222" s="63"/>
      <c r="N222" s="63"/>
      <c r="O222" s="63"/>
      <c r="P222" s="59"/>
      <c r="Q222" s="59"/>
      <c r="R222" s="59"/>
      <c r="S222" s="59"/>
      <c r="T222" s="59"/>
      <c r="U222" s="59"/>
      <c r="V222" s="59"/>
      <c r="W222" s="59"/>
      <c r="X222" s="59"/>
      <c r="Y222" s="59"/>
      <c r="Z222" s="59"/>
    </row>
    <row r="223" spans="1:26" ht="14.4" x14ac:dyDescent="0.3">
      <c r="A223" s="59"/>
      <c r="B223" s="336"/>
      <c r="C223" s="335"/>
      <c r="D223" s="335"/>
      <c r="E223" s="196"/>
      <c r="F223" s="335"/>
      <c r="G223" s="340"/>
      <c r="H223" s="340"/>
      <c r="I223" s="335"/>
      <c r="J223" s="272"/>
      <c r="K223" s="63"/>
      <c r="L223" s="63"/>
      <c r="M223" s="63"/>
      <c r="N223" s="63"/>
      <c r="O223" s="63"/>
      <c r="P223" s="59"/>
      <c r="Q223" s="59"/>
      <c r="R223" s="59"/>
      <c r="S223" s="59"/>
      <c r="T223" s="59"/>
      <c r="U223" s="59"/>
      <c r="V223" s="59"/>
      <c r="W223" s="59"/>
      <c r="X223" s="59"/>
      <c r="Y223" s="59"/>
      <c r="Z223" s="59"/>
    </row>
    <row r="224" spans="1:26" ht="14.4" x14ac:dyDescent="0.3">
      <c r="A224" s="59"/>
      <c r="B224" s="336"/>
      <c r="C224" s="335"/>
      <c r="D224" s="335"/>
      <c r="E224" s="196"/>
      <c r="F224" s="335"/>
      <c r="G224" s="340"/>
      <c r="H224" s="340"/>
      <c r="I224" s="335"/>
      <c r="J224" s="272"/>
      <c r="K224" s="63"/>
      <c r="L224" s="63"/>
      <c r="M224" s="63"/>
      <c r="N224" s="63"/>
      <c r="O224" s="63"/>
      <c r="P224" s="59"/>
      <c r="Q224" s="59"/>
      <c r="R224" s="59"/>
      <c r="S224" s="59"/>
      <c r="T224" s="59"/>
      <c r="U224" s="59"/>
      <c r="V224" s="59"/>
      <c r="W224" s="59"/>
      <c r="X224" s="59"/>
      <c r="Y224" s="59"/>
      <c r="Z224" s="59"/>
    </row>
    <row r="225" spans="1:26" ht="14.4" x14ac:dyDescent="0.3">
      <c r="A225" s="59"/>
      <c r="B225" s="336"/>
      <c r="C225" s="335"/>
      <c r="D225" s="335"/>
      <c r="E225" s="196"/>
      <c r="F225" s="335"/>
      <c r="G225" s="340"/>
      <c r="H225" s="340"/>
      <c r="I225" s="335"/>
      <c r="J225" s="272"/>
      <c r="K225" s="63"/>
      <c r="L225" s="63"/>
      <c r="M225" s="63"/>
      <c r="N225" s="63"/>
      <c r="O225" s="63"/>
      <c r="P225" s="59"/>
      <c r="Q225" s="59"/>
      <c r="R225" s="59"/>
      <c r="S225" s="59"/>
      <c r="T225" s="59"/>
      <c r="U225" s="59"/>
      <c r="V225" s="59"/>
      <c r="W225" s="59"/>
      <c r="X225" s="59"/>
      <c r="Y225" s="59"/>
      <c r="Z225" s="59"/>
    </row>
    <row r="226" spans="1:26" ht="14.4" x14ac:dyDescent="0.3">
      <c r="A226" s="59"/>
      <c r="B226" s="336"/>
      <c r="C226" s="335"/>
      <c r="D226" s="335"/>
      <c r="E226" s="196"/>
      <c r="F226" s="335"/>
      <c r="G226" s="340"/>
      <c r="H226" s="340"/>
      <c r="I226" s="335"/>
      <c r="J226" s="272"/>
      <c r="K226" s="63"/>
      <c r="L226" s="63"/>
      <c r="M226" s="63"/>
      <c r="N226" s="63"/>
      <c r="O226" s="63"/>
      <c r="P226" s="59"/>
      <c r="Q226" s="59"/>
      <c r="R226" s="59"/>
      <c r="S226" s="59"/>
      <c r="T226" s="59"/>
      <c r="U226" s="59"/>
      <c r="V226" s="59"/>
      <c r="W226" s="59"/>
      <c r="X226" s="59"/>
      <c r="Y226" s="59"/>
      <c r="Z226" s="59"/>
    </row>
    <row r="227" spans="1:26" ht="14.4" x14ac:dyDescent="0.3">
      <c r="A227" s="59"/>
      <c r="B227" s="336"/>
      <c r="C227" s="335"/>
      <c r="D227" s="335"/>
      <c r="E227" s="196"/>
      <c r="F227" s="335"/>
      <c r="G227" s="340"/>
      <c r="H227" s="340"/>
      <c r="I227" s="335"/>
      <c r="J227" s="272"/>
      <c r="K227" s="63"/>
      <c r="L227" s="63"/>
      <c r="M227" s="63"/>
      <c r="N227" s="63"/>
      <c r="O227" s="63"/>
      <c r="P227" s="59"/>
      <c r="Q227" s="59"/>
      <c r="R227" s="59"/>
      <c r="S227" s="59"/>
      <c r="T227" s="59"/>
      <c r="U227" s="59"/>
      <c r="V227" s="59"/>
      <c r="W227" s="59"/>
      <c r="X227" s="59"/>
      <c r="Y227" s="59"/>
      <c r="Z227" s="59"/>
    </row>
    <row r="228" spans="1:26" ht="14.4" x14ac:dyDescent="0.3">
      <c r="A228" s="59"/>
      <c r="B228" s="336"/>
      <c r="C228" s="335"/>
      <c r="D228" s="335"/>
      <c r="E228" s="196"/>
      <c r="F228" s="335"/>
      <c r="G228" s="340"/>
      <c r="H228" s="340"/>
      <c r="I228" s="335"/>
      <c r="J228" s="272"/>
      <c r="K228" s="63"/>
      <c r="L228" s="63"/>
      <c r="M228" s="63"/>
      <c r="N228" s="63"/>
      <c r="O228" s="63"/>
      <c r="P228" s="59"/>
      <c r="Q228" s="59"/>
      <c r="R228" s="59"/>
      <c r="S228" s="59"/>
      <c r="T228" s="59"/>
      <c r="U228" s="59"/>
      <c r="V228" s="59"/>
      <c r="W228" s="59"/>
      <c r="X228" s="59"/>
      <c r="Y228" s="59"/>
      <c r="Z228" s="59"/>
    </row>
    <row r="229" spans="1:26" ht="14.4" x14ac:dyDescent="0.3">
      <c r="A229" s="59"/>
      <c r="B229" s="336"/>
      <c r="C229" s="335"/>
      <c r="D229" s="335"/>
      <c r="E229" s="196"/>
      <c r="F229" s="335"/>
      <c r="G229" s="340"/>
      <c r="H229" s="340"/>
      <c r="I229" s="335"/>
      <c r="J229" s="272"/>
      <c r="K229" s="63"/>
      <c r="L229" s="63"/>
      <c r="M229" s="63"/>
      <c r="N229" s="63"/>
      <c r="O229" s="63"/>
      <c r="P229" s="59"/>
      <c r="Q229" s="59"/>
      <c r="R229" s="59"/>
      <c r="S229" s="59"/>
      <c r="T229" s="59"/>
      <c r="U229" s="59"/>
      <c r="V229" s="59"/>
      <c r="W229" s="59"/>
      <c r="X229" s="59"/>
      <c r="Y229" s="59"/>
      <c r="Z229" s="59"/>
    </row>
    <row r="230" spans="1:26" ht="14.4" x14ac:dyDescent="0.3">
      <c r="A230" s="59"/>
      <c r="B230" s="336"/>
      <c r="C230" s="335"/>
      <c r="D230" s="335"/>
      <c r="E230" s="196"/>
      <c r="F230" s="335"/>
      <c r="G230" s="340"/>
      <c r="H230" s="340"/>
      <c r="I230" s="335"/>
      <c r="J230" s="272"/>
      <c r="K230" s="63"/>
      <c r="L230" s="63"/>
      <c r="M230" s="63"/>
      <c r="N230" s="63"/>
      <c r="O230" s="63"/>
      <c r="P230" s="59"/>
      <c r="Q230" s="59"/>
      <c r="R230" s="59"/>
      <c r="S230" s="59"/>
      <c r="T230" s="59"/>
      <c r="U230" s="59"/>
      <c r="V230" s="59"/>
      <c r="W230" s="59"/>
      <c r="X230" s="59"/>
      <c r="Y230" s="59"/>
      <c r="Z230" s="59"/>
    </row>
    <row r="231" spans="1:26" ht="14.4" x14ac:dyDescent="0.3">
      <c r="A231" s="59"/>
      <c r="B231" s="336"/>
      <c r="C231" s="335"/>
      <c r="D231" s="335"/>
      <c r="E231" s="196"/>
      <c r="F231" s="335"/>
      <c r="G231" s="340"/>
      <c r="H231" s="340"/>
      <c r="I231" s="335"/>
      <c r="J231" s="272"/>
      <c r="K231" s="63"/>
      <c r="L231" s="63"/>
      <c r="M231" s="63"/>
      <c r="N231" s="63"/>
      <c r="O231" s="63"/>
      <c r="P231" s="59"/>
      <c r="Q231" s="59"/>
      <c r="R231" s="59"/>
      <c r="S231" s="59"/>
      <c r="T231" s="59"/>
      <c r="U231" s="59"/>
      <c r="V231" s="59"/>
      <c r="W231" s="59"/>
      <c r="X231" s="59"/>
      <c r="Y231" s="59"/>
      <c r="Z231" s="59"/>
    </row>
    <row r="232" spans="1:26" ht="14.4" x14ac:dyDescent="0.3">
      <c r="A232" s="59"/>
      <c r="B232" s="336"/>
      <c r="C232" s="335"/>
      <c r="D232" s="335"/>
      <c r="E232" s="196"/>
      <c r="F232" s="335"/>
      <c r="G232" s="340"/>
      <c r="H232" s="340"/>
      <c r="I232" s="335"/>
      <c r="J232" s="272"/>
      <c r="K232" s="63"/>
      <c r="L232" s="63"/>
      <c r="M232" s="63"/>
      <c r="N232" s="63"/>
      <c r="O232" s="63"/>
      <c r="P232" s="59"/>
      <c r="Q232" s="59"/>
      <c r="R232" s="59"/>
      <c r="S232" s="59"/>
      <c r="T232" s="59"/>
      <c r="U232" s="59"/>
      <c r="V232" s="59"/>
      <c r="W232" s="59"/>
      <c r="X232" s="59"/>
      <c r="Y232" s="59"/>
      <c r="Z232" s="59"/>
    </row>
    <row r="233" spans="1:26" ht="14.4" x14ac:dyDescent="0.3">
      <c r="A233" s="59"/>
      <c r="B233" s="336"/>
      <c r="C233" s="335"/>
      <c r="D233" s="335"/>
      <c r="E233" s="196"/>
      <c r="F233" s="335"/>
      <c r="G233" s="340"/>
      <c r="H233" s="340"/>
      <c r="I233" s="335"/>
      <c r="J233" s="272"/>
      <c r="K233" s="63"/>
      <c r="L233" s="63"/>
      <c r="M233" s="63"/>
      <c r="N233" s="63"/>
      <c r="O233" s="63"/>
      <c r="P233" s="59"/>
      <c r="Q233" s="59"/>
      <c r="R233" s="59"/>
      <c r="S233" s="59"/>
      <c r="T233" s="59"/>
      <c r="U233" s="59"/>
      <c r="V233" s="59"/>
      <c r="W233" s="59"/>
      <c r="X233" s="59"/>
      <c r="Y233" s="59"/>
      <c r="Z233" s="59"/>
    </row>
    <row r="234" spans="1:26" ht="14.4" x14ac:dyDescent="0.3">
      <c r="A234" s="59"/>
      <c r="B234" s="336"/>
      <c r="C234" s="335"/>
      <c r="D234" s="335"/>
      <c r="E234" s="196"/>
      <c r="F234" s="335"/>
      <c r="G234" s="340"/>
      <c r="H234" s="340"/>
      <c r="I234" s="335"/>
      <c r="J234" s="272"/>
      <c r="K234" s="63"/>
      <c r="L234" s="63"/>
      <c r="M234" s="63"/>
      <c r="N234" s="63"/>
      <c r="O234" s="63"/>
      <c r="P234" s="59"/>
      <c r="Q234" s="59"/>
      <c r="R234" s="59"/>
      <c r="S234" s="59"/>
      <c r="T234" s="59"/>
      <c r="U234" s="59"/>
      <c r="V234" s="59"/>
      <c r="W234" s="59"/>
      <c r="X234" s="59"/>
      <c r="Y234" s="59"/>
      <c r="Z234" s="59"/>
    </row>
    <row r="235" spans="1:26" ht="14.4" x14ac:dyDescent="0.3">
      <c r="A235" s="59"/>
      <c r="B235" s="336"/>
      <c r="C235" s="335"/>
      <c r="D235" s="335"/>
      <c r="E235" s="196"/>
      <c r="F235" s="335"/>
      <c r="G235" s="340"/>
      <c r="H235" s="340"/>
      <c r="I235" s="335"/>
      <c r="J235" s="272"/>
      <c r="K235" s="63"/>
      <c r="L235" s="63"/>
      <c r="M235" s="63"/>
      <c r="N235" s="63"/>
      <c r="O235" s="63"/>
      <c r="P235" s="59"/>
      <c r="Q235" s="59"/>
      <c r="R235" s="59"/>
      <c r="S235" s="59"/>
      <c r="T235" s="59"/>
      <c r="U235" s="59"/>
      <c r="V235" s="59"/>
      <c r="W235" s="59"/>
      <c r="X235" s="59"/>
      <c r="Y235" s="59"/>
      <c r="Z235" s="59"/>
    </row>
    <row r="236" spans="1:26" ht="14.4" x14ac:dyDescent="0.3">
      <c r="A236" s="59"/>
      <c r="B236" s="336"/>
      <c r="C236" s="335"/>
      <c r="D236" s="335"/>
      <c r="E236" s="196"/>
      <c r="F236" s="335"/>
      <c r="G236" s="340"/>
      <c r="H236" s="340"/>
      <c r="I236" s="335"/>
      <c r="J236" s="272"/>
      <c r="K236" s="63"/>
      <c r="L236" s="63"/>
      <c r="M236" s="63"/>
      <c r="N236" s="63"/>
      <c r="O236" s="63"/>
      <c r="P236" s="59"/>
      <c r="Q236" s="59"/>
      <c r="R236" s="59"/>
      <c r="S236" s="59"/>
      <c r="T236" s="59"/>
      <c r="U236" s="59"/>
      <c r="V236" s="59"/>
      <c r="W236" s="59"/>
      <c r="X236" s="59"/>
      <c r="Y236" s="59"/>
      <c r="Z236" s="59"/>
    </row>
    <row r="237" spans="1:26" ht="14.4" x14ac:dyDescent="0.3">
      <c r="A237" s="59"/>
      <c r="B237" s="336"/>
      <c r="C237" s="335"/>
      <c r="D237" s="335"/>
      <c r="E237" s="196"/>
      <c r="F237" s="335"/>
      <c r="G237" s="340"/>
      <c r="H237" s="340"/>
      <c r="I237" s="335"/>
      <c r="J237" s="272"/>
      <c r="K237" s="63"/>
      <c r="L237" s="63"/>
      <c r="M237" s="63"/>
      <c r="N237" s="63"/>
      <c r="O237" s="63"/>
      <c r="P237" s="59"/>
      <c r="Q237" s="59"/>
      <c r="R237" s="59"/>
      <c r="S237" s="59"/>
      <c r="T237" s="59"/>
      <c r="U237" s="59"/>
      <c r="V237" s="59"/>
      <c r="W237" s="59"/>
      <c r="X237" s="59"/>
      <c r="Y237" s="59"/>
      <c r="Z237" s="59"/>
    </row>
    <row r="238" spans="1:26" ht="14.4" x14ac:dyDescent="0.3">
      <c r="A238" s="59"/>
      <c r="B238" s="336"/>
      <c r="C238" s="335"/>
      <c r="D238" s="335"/>
      <c r="E238" s="196"/>
      <c r="F238" s="335"/>
      <c r="G238" s="340"/>
      <c r="H238" s="340"/>
      <c r="I238" s="335"/>
      <c r="J238" s="272"/>
      <c r="K238" s="63"/>
      <c r="L238" s="63"/>
      <c r="M238" s="63"/>
      <c r="N238" s="63"/>
      <c r="O238" s="63"/>
      <c r="P238" s="59"/>
      <c r="Q238" s="59"/>
      <c r="R238" s="59"/>
      <c r="S238" s="59"/>
      <c r="T238" s="59"/>
      <c r="U238" s="59"/>
      <c r="V238" s="59"/>
      <c r="W238" s="59"/>
      <c r="X238" s="59"/>
      <c r="Y238" s="59"/>
      <c r="Z238" s="59"/>
    </row>
    <row r="239" spans="1:26" ht="14.4" x14ac:dyDescent="0.3">
      <c r="A239" s="59"/>
      <c r="B239" s="336"/>
      <c r="C239" s="335"/>
      <c r="D239" s="335"/>
      <c r="E239" s="196"/>
      <c r="F239" s="335"/>
      <c r="G239" s="340"/>
      <c r="H239" s="340"/>
      <c r="I239" s="335"/>
      <c r="J239" s="272"/>
      <c r="K239" s="63"/>
      <c r="L239" s="63"/>
      <c r="M239" s="63"/>
      <c r="N239" s="63"/>
      <c r="O239" s="63"/>
      <c r="P239" s="59"/>
      <c r="Q239" s="59"/>
      <c r="R239" s="59"/>
      <c r="S239" s="59"/>
      <c r="T239" s="59"/>
      <c r="U239" s="59"/>
      <c r="V239" s="59"/>
      <c r="W239" s="59"/>
      <c r="X239" s="59"/>
      <c r="Y239" s="59"/>
      <c r="Z239" s="59"/>
    </row>
    <row r="240" spans="1:26" ht="14.4" x14ac:dyDescent="0.3">
      <c r="A240" s="59"/>
      <c r="B240" s="336"/>
      <c r="C240" s="335"/>
      <c r="D240" s="335"/>
      <c r="E240" s="196"/>
      <c r="F240" s="335"/>
      <c r="G240" s="340"/>
      <c r="H240" s="340"/>
      <c r="I240" s="335"/>
      <c r="J240" s="272"/>
      <c r="K240" s="63"/>
      <c r="L240" s="63"/>
      <c r="M240" s="63"/>
      <c r="N240" s="63"/>
      <c r="O240" s="63"/>
      <c r="P240" s="59"/>
      <c r="Q240" s="59"/>
      <c r="R240" s="59"/>
      <c r="S240" s="59"/>
      <c r="T240" s="59"/>
      <c r="U240" s="59"/>
      <c r="V240" s="59"/>
      <c r="W240" s="59"/>
      <c r="X240" s="59"/>
      <c r="Y240" s="59"/>
      <c r="Z240" s="59"/>
    </row>
    <row r="241" spans="1:26" ht="14.4" x14ac:dyDescent="0.3">
      <c r="A241" s="59"/>
      <c r="B241" s="336"/>
      <c r="C241" s="335"/>
      <c r="D241" s="335"/>
      <c r="E241" s="196"/>
      <c r="F241" s="335"/>
      <c r="G241" s="340"/>
      <c r="H241" s="340"/>
      <c r="I241" s="335"/>
      <c r="J241" s="272"/>
      <c r="K241" s="63"/>
      <c r="L241" s="63"/>
      <c r="M241" s="63"/>
      <c r="N241" s="63"/>
      <c r="O241" s="63"/>
      <c r="P241" s="59"/>
      <c r="Q241" s="59"/>
      <c r="R241" s="59"/>
      <c r="S241" s="59"/>
      <c r="T241" s="59"/>
      <c r="U241" s="59"/>
      <c r="V241" s="59"/>
      <c r="W241" s="59"/>
      <c r="X241" s="59"/>
      <c r="Y241" s="59"/>
      <c r="Z241" s="59"/>
    </row>
    <row r="242" spans="1:26" ht="14.4" x14ac:dyDescent="0.3">
      <c r="A242" s="59"/>
      <c r="B242" s="336"/>
      <c r="C242" s="335"/>
      <c r="D242" s="335"/>
      <c r="E242" s="196"/>
      <c r="F242" s="335"/>
      <c r="G242" s="340"/>
      <c r="H242" s="340"/>
      <c r="I242" s="335"/>
      <c r="J242" s="272"/>
      <c r="K242" s="63"/>
      <c r="L242" s="63"/>
      <c r="M242" s="63"/>
      <c r="N242" s="63"/>
      <c r="O242" s="63"/>
      <c r="P242" s="59"/>
      <c r="Q242" s="59"/>
      <c r="R242" s="59"/>
      <c r="S242" s="59"/>
      <c r="T242" s="59"/>
      <c r="U242" s="59"/>
      <c r="V242" s="59"/>
      <c r="W242" s="59"/>
      <c r="X242" s="59"/>
      <c r="Y242" s="59"/>
      <c r="Z242" s="59"/>
    </row>
    <row r="243" spans="1:26" ht="14.4" x14ac:dyDescent="0.3">
      <c r="A243" s="59"/>
      <c r="B243" s="336"/>
      <c r="C243" s="335"/>
      <c r="D243" s="335"/>
      <c r="E243" s="196"/>
      <c r="F243" s="335"/>
      <c r="G243" s="340"/>
      <c r="H243" s="340"/>
      <c r="I243" s="335"/>
      <c r="J243" s="272"/>
      <c r="K243" s="63"/>
      <c r="L243" s="63"/>
      <c r="M243" s="63"/>
      <c r="N243" s="63"/>
      <c r="O243" s="63"/>
      <c r="P243" s="59"/>
      <c r="Q243" s="59"/>
      <c r="R243" s="59"/>
      <c r="S243" s="59"/>
      <c r="T243" s="59"/>
      <c r="U243" s="59"/>
      <c r="V243" s="59"/>
      <c r="W243" s="59"/>
      <c r="X243" s="59"/>
      <c r="Y243" s="59"/>
      <c r="Z243" s="59"/>
    </row>
    <row r="244" spans="1:26" ht="14.4" x14ac:dyDescent="0.3">
      <c r="A244" s="59"/>
      <c r="B244" s="336"/>
      <c r="C244" s="335"/>
      <c r="D244" s="335"/>
      <c r="E244" s="196"/>
      <c r="F244" s="335"/>
      <c r="G244" s="340"/>
      <c r="H244" s="340"/>
      <c r="I244" s="335"/>
      <c r="J244" s="272"/>
      <c r="K244" s="63"/>
      <c r="L244" s="63"/>
      <c r="M244" s="63"/>
      <c r="N244" s="63"/>
      <c r="O244" s="63"/>
      <c r="P244" s="59"/>
      <c r="Q244" s="59"/>
      <c r="R244" s="59"/>
      <c r="S244" s="59"/>
      <c r="T244" s="59"/>
      <c r="U244" s="59"/>
      <c r="V244" s="59"/>
      <c r="W244" s="59"/>
      <c r="X244" s="59"/>
      <c r="Y244" s="59"/>
      <c r="Z244" s="59"/>
    </row>
    <row r="245" spans="1:26" ht="14.4" x14ac:dyDescent="0.3">
      <c r="A245" s="59"/>
      <c r="B245" s="336"/>
      <c r="C245" s="335"/>
      <c r="D245" s="335"/>
      <c r="E245" s="196"/>
      <c r="F245" s="335"/>
      <c r="G245" s="340"/>
      <c r="H245" s="340"/>
      <c r="I245" s="335"/>
      <c r="J245" s="272"/>
      <c r="K245" s="63"/>
      <c r="L245" s="63"/>
      <c r="M245" s="63"/>
      <c r="N245" s="63"/>
      <c r="O245" s="63"/>
      <c r="P245" s="59"/>
      <c r="Q245" s="59"/>
      <c r="R245" s="59"/>
      <c r="S245" s="59"/>
      <c r="T245" s="59"/>
      <c r="U245" s="59"/>
      <c r="V245" s="59"/>
      <c r="W245" s="59"/>
      <c r="X245" s="59"/>
      <c r="Y245" s="59"/>
      <c r="Z245" s="59"/>
    </row>
    <row r="246" spans="1:26" ht="14.4" x14ac:dyDescent="0.3">
      <c r="A246" s="59"/>
      <c r="B246" s="336"/>
      <c r="C246" s="335"/>
      <c r="D246" s="335"/>
      <c r="E246" s="196"/>
      <c r="F246" s="335"/>
      <c r="G246" s="340"/>
      <c r="H246" s="340"/>
      <c r="I246" s="335"/>
      <c r="J246" s="272"/>
      <c r="K246" s="63"/>
      <c r="L246" s="63"/>
      <c r="M246" s="63"/>
      <c r="N246" s="63"/>
      <c r="O246" s="63"/>
      <c r="P246" s="59"/>
      <c r="Q246" s="59"/>
      <c r="R246" s="59"/>
      <c r="S246" s="59"/>
      <c r="T246" s="59"/>
      <c r="U246" s="59"/>
      <c r="V246" s="59"/>
      <c r="W246" s="59"/>
      <c r="X246" s="59"/>
      <c r="Y246" s="59"/>
      <c r="Z246" s="59"/>
    </row>
    <row r="247" spans="1:26" ht="14.4" x14ac:dyDescent="0.3">
      <c r="A247" s="59"/>
      <c r="B247" s="336"/>
      <c r="C247" s="335"/>
      <c r="D247" s="335"/>
      <c r="E247" s="196"/>
      <c r="F247" s="335"/>
      <c r="G247" s="340"/>
      <c r="H247" s="340"/>
      <c r="I247" s="335"/>
      <c r="J247" s="272"/>
      <c r="K247" s="63"/>
      <c r="L247" s="63"/>
      <c r="M247" s="63"/>
      <c r="N247" s="63"/>
      <c r="O247" s="63"/>
      <c r="P247" s="59"/>
      <c r="Q247" s="59"/>
      <c r="R247" s="59"/>
      <c r="S247" s="59"/>
      <c r="T247" s="59"/>
      <c r="U247" s="59"/>
      <c r="V247" s="59"/>
      <c r="W247" s="59"/>
      <c r="X247" s="59"/>
      <c r="Y247" s="59"/>
      <c r="Z247" s="59"/>
    </row>
    <row r="248" spans="1:26" ht="14.4" x14ac:dyDescent="0.3">
      <c r="A248" s="59"/>
      <c r="B248" s="336"/>
      <c r="C248" s="335"/>
      <c r="D248" s="335"/>
      <c r="E248" s="196"/>
      <c r="F248" s="335"/>
      <c r="G248" s="340"/>
      <c r="H248" s="340"/>
      <c r="I248" s="335"/>
      <c r="J248" s="272"/>
      <c r="K248" s="63"/>
      <c r="L248" s="63"/>
      <c r="M248" s="63"/>
      <c r="N248" s="63"/>
      <c r="O248" s="63"/>
      <c r="P248" s="59"/>
      <c r="Q248" s="59"/>
      <c r="R248" s="59"/>
      <c r="S248" s="59"/>
      <c r="T248" s="59"/>
      <c r="U248" s="59"/>
      <c r="V248" s="59"/>
      <c r="W248" s="59"/>
      <c r="X248" s="59"/>
      <c r="Y248" s="59"/>
      <c r="Z248" s="59"/>
    </row>
    <row r="249" spans="1:26" ht="14.4" x14ac:dyDescent="0.3">
      <c r="A249" s="59"/>
      <c r="B249" s="336"/>
      <c r="C249" s="335"/>
      <c r="D249" s="335"/>
      <c r="E249" s="196"/>
      <c r="F249" s="335"/>
      <c r="G249" s="340"/>
      <c r="H249" s="340"/>
      <c r="I249" s="335"/>
      <c r="J249" s="272"/>
      <c r="K249" s="63"/>
      <c r="L249" s="63"/>
      <c r="M249" s="63"/>
      <c r="N249" s="63"/>
      <c r="O249" s="63"/>
      <c r="P249" s="59"/>
      <c r="Q249" s="59"/>
      <c r="R249" s="59"/>
      <c r="S249" s="59"/>
      <c r="T249" s="59"/>
      <c r="U249" s="59"/>
      <c r="V249" s="59"/>
      <c r="W249" s="59"/>
      <c r="X249" s="59"/>
      <c r="Y249" s="59"/>
      <c r="Z249" s="59"/>
    </row>
    <row r="250" spans="1:26" ht="14.4" x14ac:dyDescent="0.3">
      <c r="A250" s="59"/>
      <c r="B250" s="336"/>
      <c r="C250" s="335"/>
      <c r="D250" s="335"/>
      <c r="E250" s="196"/>
      <c r="F250" s="335"/>
      <c r="G250" s="340"/>
      <c r="H250" s="340"/>
      <c r="I250" s="335"/>
      <c r="J250" s="272"/>
      <c r="K250" s="63"/>
      <c r="L250" s="63"/>
      <c r="M250" s="63"/>
      <c r="N250" s="63"/>
      <c r="O250" s="63"/>
      <c r="P250" s="59"/>
      <c r="Q250" s="59"/>
      <c r="R250" s="59"/>
      <c r="S250" s="59"/>
      <c r="T250" s="59"/>
      <c r="U250" s="59"/>
      <c r="V250" s="59"/>
      <c r="W250" s="59"/>
      <c r="X250" s="59"/>
      <c r="Y250" s="59"/>
      <c r="Z250" s="59"/>
    </row>
    <row r="251" spans="1:26" ht="14.4" x14ac:dyDescent="0.3">
      <c r="A251" s="59"/>
      <c r="B251" s="336"/>
      <c r="C251" s="335"/>
      <c r="D251" s="335"/>
      <c r="E251" s="196"/>
      <c r="F251" s="335"/>
      <c r="G251" s="340"/>
      <c r="H251" s="340"/>
      <c r="I251" s="335"/>
      <c r="J251" s="272"/>
      <c r="K251" s="63"/>
      <c r="L251" s="63"/>
      <c r="M251" s="63"/>
      <c r="N251" s="63"/>
      <c r="O251" s="63"/>
      <c r="P251" s="59"/>
      <c r="Q251" s="59"/>
      <c r="R251" s="59"/>
      <c r="S251" s="59"/>
      <c r="T251" s="59"/>
      <c r="U251" s="59"/>
      <c r="V251" s="59"/>
      <c r="W251" s="59"/>
      <c r="X251" s="59"/>
      <c r="Y251" s="59"/>
      <c r="Z251" s="59"/>
    </row>
    <row r="252" spans="1:26" ht="14.4" x14ac:dyDescent="0.3">
      <c r="A252" s="59"/>
      <c r="B252" s="336"/>
      <c r="C252" s="335"/>
      <c r="D252" s="335"/>
      <c r="E252" s="196"/>
      <c r="F252" s="335"/>
      <c r="G252" s="340"/>
      <c r="H252" s="340"/>
      <c r="I252" s="335"/>
      <c r="J252" s="272"/>
      <c r="K252" s="63"/>
      <c r="L252" s="63"/>
      <c r="M252" s="63"/>
      <c r="N252" s="63"/>
      <c r="O252" s="63"/>
      <c r="P252" s="59"/>
      <c r="Q252" s="59"/>
      <c r="R252" s="59"/>
      <c r="S252" s="59"/>
      <c r="T252" s="59"/>
      <c r="U252" s="59"/>
      <c r="V252" s="59"/>
      <c r="W252" s="59"/>
      <c r="X252" s="59"/>
      <c r="Y252" s="59"/>
      <c r="Z252" s="59"/>
    </row>
    <row r="253" spans="1:26" ht="14.4" x14ac:dyDescent="0.3">
      <c r="A253" s="59"/>
      <c r="B253" s="336"/>
      <c r="C253" s="335"/>
      <c r="D253" s="335"/>
      <c r="E253" s="196"/>
      <c r="F253" s="335"/>
      <c r="G253" s="340"/>
      <c r="H253" s="340"/>
      <c r="I253" s="335"/>
      <c r="J253" s="272"/>
      <c r="K253" s="63"/>
      <c r="L253" s="63"/>
      <c r="M253" s="63"/>
      <c r="N253" s="63"/>
      <c r="O253" s="63"/>
      <c r="P253" s="59"/>
      <c r="Q253" s="59"/>
      <c r="R253" s="59"/>
      <c r="S253" s="59"/>
      <c r="T253" s="59"/>
      <c r="U253" s="59"/>
      <c r="V253" s="59"/>
      <c r="W253" s="59"/>
      <c r="X253" s="59"/>
      <c r="Y253" s="59"/>
      <c r="Z253" s="59"/>
    </row>
    <row r="254" spans="1:26" ht="14.4" x14ac:dyDescent="0.3">
      <c r="B254" s="337"/>
      <c r="C254" s="349"/>
      <c r="D254" s="349"/>
      <c r="E254" s="352"/>
      <c r="F254" s="349"/>
      <c r="G254" s="340"/>
      <c r="H254" s="340"/>
      <c r="I254" s="335"/>
      <c r="J254" s="272"/>
      <c r="K254" s="63"/>
      <c r="L254" s="63"/>
      <c r="M254" s="63"/>
      <c r="N254" s="63"/>
      <c r="O254" s="63"/>
      <c r="P254" s="59"/>
      <c r="Q254" s="59"/>
      <c r="R254" s="59"/>
      <c r="S254" s="59"/>
      <c r="T254" s="59"/>
      <c r="U254" s="59"/>
      <c r="V254" s="59"/>
      <c r="W254" s="59"/>
      <c r="X254" s="59"/>
      <c r="Y254" s="59"/>
      <c r="Z254" s="59"/>
    </row>
    <row r="255" spans="1:26" ht="14.4" x14ac:dyDescent="0.3">
      <c r="B255" s="337"/>
      <c r="C255" s="349"/>
      <c r="D255" s="349"/>
      <c r="E255" s="352"/>
      <c r="F255" s="349"/>
      <c r="G255" s="353"/>
      <c r="H255" s="353"/>
      <c r="I255" s="349"/>
      <c r="J255" s="354"/>
    </row>
    <row r="256" spans="1:26" ht="14.4" x14ac:dyDescent="0.3">
      <c r="B256" s="337"/>
      <c r="C256" s="349"/>
      <c r="D256" s="349"/>
      <c r="E256" s="352"/>
      <c r="F256" s="349"/>
      <c r="G256" s="353"/>
      <c r="H256" s="353"/>
      <c r="I256" s="349"/>
      <c r="J256" s="354"/>
    </row>
    <row r="257" spans="1:20" ht="14.4" x14ac:dyDescent="0.3">
      <c r="B257" s="337"/>
      <c r="C257" s="349"/>
      <c r="D257" s="349"/>
      <c r="E257" s="352"/>
      <c r="F257" s="349"/>
      <c r="G257" s="353"/>
      <c r="H257" s="353"/>
      <c r="I257" s="349"/>
      <c r="J257" s="354"/>
    </row>
    <row r="258" spans="1:20" ht="14.4" x14ac:dyDescent="0.3">
      <c r="B258" s="337"/>
      <c r="C258" s="349"/>
      <c r="D258" s="349"/>
      <c r="E258" s="352"/>
      <c r="F258" s="349"/>
      <c r="G258" s="353"/>
      <c r="H258" s="353"/>
      <c r="I258" s="349"/>
      <c r="J258" s="354"/>
    </row>
    <row r="259" spans="1:20" ht="14.4" x14ac:dyDescent="0.3">
      <c r="B259" s="337"/>
      <c r="C259" s="349"/>
      <c r="D259" s="349"/>
      <c r="E259" s="352"/>
      <c r="F259" s="349"/>
      <c r="G259" s="353"/>
      <c r="H259" s="353"/>
      <c r="I259" s="349"/>
      <c r="J259" s="354"/>
    </row>
    <row r="260" spans="1:20" ht="14.4" x14ac:dyDescent="0.3">
      <c r="B260" s="337"/>
      <c r="C260" s="349"/>
      <c r="D260" s="349"/>
      <c r="E260" s="352"/>
      <c r="F260" s="349"/>
      <c r="G260" s="353"/>
      <c r="H260" s="353"/>
      <c r="I260" s="349"/>
      <c r="J260" s="354"/>
    </row>
    <row r="261" spans="1:20" ht="14.4" x14ac:dyDescent="0.3">
      <c r="B261" s="337"/>
      <c r="C261" s="349"/>
      <c r="D261" s="349"/>
      <c r="E261" s="352"/>
      <c r="F261" s="349"/>
      <c r="G261" s="353"/>
      <c r="H261" s="353"/>
      <c r="I261" s="349"/>
      <c r="J261" s="354"/>
    </row>
    <row r="262" spans="1:20" s="70" customFormat="1" ht="14.4" x14ac:dyDescent="0.3">
      <c r="A262" s="65"/>
      <c r="B262" s="337"/>
      <c r="C262" s="349"/>
      <c r="D262" s="349"/>
      <c r="E262" s="352"/>
      <c r="F262" s="349"/>
      <c r="G262" s="353"/>
      <c r="H262" s="353"/>
      <c r="I262" s="349"/>
      <c r="J262" s="354"/>
      <c r="P262" s="65"/>
      <c r="Q262" s="65"/>
      <c r="R262" s="65"/>
      <c r="S262" s="65"/>
      <c r="T262" s="65"/>
    </row>
    <row r="263" spans="1:20" s="70" customFormat="1" ht="14.4" x14ac:dyDescent="0.3">
      <c r="A263" s="65"/>
      <c r="B263" s="337"/>
      <c r="C263" s="349"/>
      <c r="D263" s="349"/>
      <c r="E263" s="352"/>
      <c r="F263" s="349"/>
      <c r="G263" s="353"/>
      <c r="H263" s="353"/>
      <c r="I263" s="349"/>
      <c r="J263" s="354"/>
      <c r="P263" s="65"/>
      <c r="Q263" s="65"/>
      <c r="R263" s="65"/>
      <c r="S263" s="65"/>
      <c r="T263" s="65"/>
    </row>
    <row r="264" spans="1:20" s="70" customFormat="1" ht="14.4" x14ac:dyDescent="0.3">
      <c r="A264" s="65"/>
      <c r="B264" s="337"/>
      <c r="C264" s="349"/>
      <c r="D264" s="349"/>
      <c r="E264" s="352"/>
      <c r="F264" s="349"/>
      <c r="G264" s="353"/>
      <c r="H264" s="353"/>
      <c r="I264" s="349"/>
      <c r="J264" s="354"/>
      <c r="P264" s="65"/>
      <c r="Q264" s="65"/>
      <c r="R264" s="65"/>
      <c r="S264" s="65"/>
      <c r="T264" s="65"/>
    </row>
    <row r="265" spans="1:20" s="70" customFormat="1" ht="14.4" x14ac:dyDescent="0.3">
      <c r="A265" s="65"/>
      <c r="B265" s="337"/>
      <c r="C265" s="349"/>
      <c r="D265" s="349"/>
      <c r="E265" s="352"/>
      <c r="F265" s="349"/>
      <c r="G265" s="353"/>
      <c r="H265" s="353"/>
      <c r="I265" s="349"/>
      <c r="J265" s="354"/>
      <c r="P265" s="65"/>
      <c r="Q265" s="65"/>
      <c r="R265" s="65"/>
      <c r="S265" s="65"/>
      <c r="T265" s="65"/>
    </row>
    <row r="266" spans="1:20" s="70" customFormat="1" ht="14.4" x14ac:dyDescent="0.3">
      <c r="A266" s="65"/>
      <c r="B266" s="337"/>
      <c r="C266" s="349"/>
      <c r="D266" s="349"/>
      <c r="E266" s="352"/>
      <c r="F266" s="349"/>
      <c r="G266" s="353"/>
      <c r="H266" s="353"/>
      <c r="I266" s="349"/>
      <c r="J266" s="354"/>
      <c r="P266" s="65"/>
      <c r="Q266" s="65"/>
      <c r="R266" s="65"/>
      <c r="S266" s="65"/>
      <c r="T266" s="65"/>
    </row>
    <row r="267" spans="1:20" s="70" customFormat="1" ht="14.4" x14ac:dyDescent="0.3">
      <c r="A267" s="65"/>
      <c r="B267" s="337"/>
      <c r="C267" s="349"/>
      <c r="D267" s="349"/>
      <c r="E267" s="352"/>
      <c r="F267" s="349"/>
      <c r="G267" s="353"/>
      <c r="H267" s="353"/>
      <c r="I267" s="349"/>
      <c r="J267" s="354"/>
      <c r="P267" s="65"/>
      <c r="Q267" s="65"/>
      <c r="R267" s="65"/>
      <c r="S267" s="65"/>
      <c r="T267" s="65"/>
    </row>
    <row r="268" spans="1:20" s="70" customFormat="1" ht="14.4" x14ac:dyDescent="0.3">
      <c r="A268" s="65"/>
      <c r="B268" s="337"/>
      <c r="C268" s="349"/>
      <c r="D268" s="349"/>
      <c r="E268" s="352"/>
      <c r="F268" s="349"/>
      <c r="G268" s="353"/>
      <c r="H268" s="353"/>
      <c r="I268" s="349"/>
      <c r="J268" s="354"/>
      <c r="P268" s="65"/>
      <c r="Q268" s="65"/>
      <c r="R268" s="65"/>
      <c r="S268" s="65"/>
      <c r="T268" s="65"/>
    </row>
    <row r="269" spans="1:20" s="70" customFormat="1" ht="14.4" x14ac:dyDescent="0.3">
      <c r="A269" s="65"/>
      <c r="B269" s="337"/>
      <c r="C269" s="349"/>
      <c r="D269" s="349"/>
      <c r="E269" s="352"/>
      <c r="F269" s="349"/>
      <c r="G269" s="353"/>
      <c r="H269" s="353"/>
      <c r="I269" s="349"/>
      <c r="J269" s="354"/>
      <c r="P269" s="65"/>
      <c r="Q269" s="65"/>
      <c r="R269" s="65"/>
      <c r="S269" s="65"/>
      <c r="T269" s="65"/>
    </row>
    <row r="270" spans="1:20" s="70" customFormat="1" ht="14.4" x14ac:dyDescent="0.3">
      <c r="A270" s="65"/>
      <c r="B270" s="337"/>
      <c r="C270" s="349"/>
      <c r="D270" s="349"/>
      <c r="E270" s="352"/>
      <c r="F270" s="349"/>
      <c r="G270" s="353"/>
      <c r="H270" s="353"/>
      <c r="I270" s="349"/>
      <c r="J270" s="354"/>
      <c r="P270" s="65"/>
      <c r="Q270" s="65"/>
      <c r="R270" s="65"/>
      <c r="S270" s="65"/>
      <c r="T270" s="65"/>
    </row>
    <row r="271" spans="1:20" s="70" customFormat="1" ht="14.4" x14ac:dyDescent="0.3">
      <c r="A271" s="65"/>
      <c r="B271" s="337"/>
      <c r="C271" s="349"/>
      <c r="D271" s="349"/>
      <c r="E271" s="352"/>
      <c r="F271" s="349"/>
      <c r="G271" s="353"/>
      <c r="H271" s="353"/>
      <c r="I271" s="349"/>
      <c r="J271" s="354"/>
      <c r="P271" s="65"/>
      <c r="Q271" s="65"/>
      <c r="R271" s="65"/>
      <c r="S271" s="65"/>
      <c r="T271" s="65"/>
    </row>
    <row r="272" spans="1:20" s="70" customFormat="1" ht="14.4" x14ac:dyDescent="0.3">
      <c r="A272" s="65"/>
      <c r="B272" s="337"/>
      <c r="C272" s="349"/>
      <c r="D272" s="349"/>
      <c r="E272" s="352"/>
      <c r="F272" s="349"/>
      <c r="G272" s="353"/>
      <c r="H272" s="353"/>
      <c r="I272" s="349"/>
      <c r="J272" s="354"/>
      <c r="P272" s="65"/>
      <c r="Q272" s="65"/>
      <c r="R272" s="65"/>
      <c r="S272" s="65"/>
      <c r="T272" s="65"/>
    </row>
    <row r="273" spans="1:20" s="70" customFormat="1" ht="14.4" x14ac:dyDescent="0.3">
      <c r="A273" s="65"/>
      <c r="B273" s="337"/>
      <c r="C273" s="349"/>
      <c r="D273" s="349"/>
      <c r="E273" s="352"/>
      <c r="F273" s="349"/>
      <c r="G273" s="353"/>
      <c r="H273" s="353"/>
      <c r="I273" s="349"/>
      <c r="J273" s="354"/>
      <c r="P273" s="65"/>
      <c r="Q273" s="65"/>
      <c r="R273" s="65"/>
      <c r="S273" s="65"/>
      <c r="T273" s="65"/>
    </row>
    <row r="274" spans="1:20" s="70" customFormat="1" ht="14.4" x14ac:dyDescent="0.3">
      <c r="A274" s="65"/>
      <c r="B274" s="337"/>
      <c r="C274" s="349"/>
      <c r="D274" s="349"/>
      <c r="E274" s="352"/>
      <c r="F274" s="349"/>
      <c r="G274" s="353"/>
      <c r="H274" s="353"/>
      <c r="I274" s="349"/>
      <c r="J274" s="354"/>
      <c r="P274" s="65"/>
      <c r="Q274" s="65"/>
      <c r="R274" s="65"/>
      <c r="S274" s="65"/>
      <c r="T274" s="65"/>
    </row>
    <row r="275" spans="1:20" s="70" customFormat="1" ht="14.4" x14ac:dyDescent="0.3">
      <c r="A275" s="65"/>
      <c r="B275" s="337"/>
      <c r="C275" s="349"/>
      <c r="D275" s="349"/>
      <c r="E275" s="352"/>
      <c r="F275" s="349"/>
      <c r="G275" s="353"/>
      <c r="H275" s="353"/>
      <c r="I275" s="349"/>
      <c r="J275" s="354"/>
      <c r="P275" s="65"/>
      <c r="Q275" s="65"/>
      <c r="R275" s="65"/>
      <c r="S275" s="65"/>
      <c r="T275" s="65"/>
    </row>
    <row r="276" spans="1:20" s="70" customFormat="1" ht="14.4" x14ac:dyDescent="0.3">
      <c r="A276" s="65"/>
      <c r="B276" s="337"/>
      <c r="C276" s="349"/>
      <c r="D276" s="349"/>
      <c r="E276" s="352"/>
      <c r="F276" s="349"/>
      <c r="G276" s="353"/>
      <c r="H276" s="353"/>
      <c r="I276" s="349"/>
      <c r="J276" s="354"/>
      <c r="P276" s="65"/>
      <c r="Q276" s="65"/>
      <c r="R276" s="65"/>
      <c r="S276" s="65"/>
      <c r="T276" s="65"/>
    </row>
    <row r="277" spans="1:20" s="70" customFormat="1" ht="14.4" x14ac:dyDescent="0.3">
      <c r="A277" s="65"/>
      <c r="B277" s="337"/>
      <c r="C277" s="349"/>
      <c r="D277" s="349"/>
      <c r="E277" s="352"/>
      <c r="F277" s="349"/>
      <c r="G277" s="353"/>
      <c r="H277" s="353"/>
      <c r="I277" s="349"/>
      <c r="J277" s="354"/>
      <c r="P277" s="65"/>
      <c r="Q277" s="65"/>
      <c r="R277" s="65"/>
      <c r="S277" s="65"/>
      <c r="T277" s="65"/>
    </row>
    <row r="278" spans="1:20" s="70" customFormat="1" ht="14.4" x14ac:dyDescent="0.3">
      <c r="A278" s="65"/>
      <c r="B278" s="337"/>
      <c r="C278" s="349"/>
      <c r="D278" s="349"/>
      <c r="E278" s="352"/>
      <c r="F278" s="349"/>
      <c r="G278" s="353"/>
      <c r="H278" s="353"/>
      <c r="I278" s="349"/>
      <c r="J278" s="354"/>
      <c r="P278" s="65"/>
      <c r="Q278" s="65"/>
      <c r="R278" s="65"/>
      <c r="S278" s="65"/>
      <c r="T278" s="65"/>
    </row>
    <row r="279" spans="1:20" s="70" customFormat="1" ht="14.4" x14ac:dyDescent="0.3">
      <c r="A279" s="65"/>
      <c r="B279" s="337"/>
      <c r="C279" s="349"/>
      <c r="D279" s="349"/>
      <c r="E279" s="352"/>
      <c r="F279" s="349"/>
      <c r="G279" s="353"/>
      <c r="H279" s="353"/>
      <c r="I279" s="349"/>
      <c r="J279" s="354"/>
      <c r="P279" s="65"/>
      <c r="Q279" s="65"/>
      <c r="R279" s="65"/>
      <c r="S279" s="65"/>
      <c r="T279" s="65"/>
    </row>
    <row r="280" spans="1:20" s="70" customFormat="1" ht="14.4" x14ac:dyDescent="0.3">
      <c r="A280" s="65"/>
      <c r="B280" s="337"/>
      <c r="C280" s="349"/>
      <c r="D280" s="349"/>
      <c r="E280" s="352"/>
      <c r="F280" s="349"/>
      <c r="G280" s="353"/>
      <c r="H280" s="353"/>
      <c r="I280" s="349"/>
      <c r="J280" s="354"/>
      <c r="P280" s="65"/>
      <c r="Q280" s="65"/>
      <c r="R280" s="65"/>
      <c r="S280" s="65"/>
      <c r="T280" s="65"/>
    </row>
    <row r="281" spans="1:20" s="70" customFormat="1" ht="14.4" x14ac:dyDescent="0.3">
      <c r="A281" s="65"/>
      <c r="B281" s="337"/>
      <c r="C281" s="349"/>
      <c r="D281" s="349"/>
      <c r="E281" s="352"/>
      <c r="F281" s="349"/>
      <c r="G281" s="353"/>
      <c r="H281" s="353"/>
      <c r="I281" s="349"/>
      <c r="J281" s="354"/>
      <c r="P281" s="65"/>
      <c r="Q281" s="65"/>
      <c r="R281" s="65"/>
      <c r="S281" s="65"/>
      <c r="T281" s="65"/>
    </row>
    <row r="282" spans="1:20" s="70" customFormat="1" ht="14.4" x14ac:dyDescent="0.3">
      <c r="A282" s="65"/>
      <c r="B282" s="337"/>
      <c r="C282" s="349"/>
      <c r="D282" s="349"/>
      <c r="E282" s="352"/>
      <c r="F282" s="349"/>
      <c r="G282" s="353"/>
      <c r="H282" s="353"/>
      <c r="I282" s="349"/>
      <c r="J282" s="354"/>
      <c r="P282" s="65"/>
      <c r="Q282" s="65"/>
      <c r="R282" s="65"/>
      <c r="S282" s="65"/>
      <c r="T282" s="65"/>
    </row>
    <row r="283" spans="1:20" s="70" customFormat="1" ht="14.4" x14ac:dyDescent="0.3">
      <c r="A283" s="65"/>
      <c r="B283" s="337"/>
      <c r="C283" s="349"/>
      <c r="D283" s="349"/>
      <c r="E283" s="352"/>
      <c r="F283" s="349"/>
      <c r="G283" s="353"/>
      <c r="H283" s="353"/>
      <c r="I283" s="349"/>
      <c r="J283" s="354"/>
      <c r="P283" s="65"/>
      <c r="Q283" s="65"/>
      <c r="R283" s="65"/>
      <c r="S283" s="65"/>
      <c r="T283" s="65"/>
    </row>
    <row r="284" spans="1:20" s="70" customFormat="1" ht="14.4" x14ac:dyDescent="0.3">
      <c r="A284" s="65"/>
      <c r="B284" s="337"/>
      <c r="C284" s="349"/>
      <c r="D284" s="349"/>
      <c r="E284" s="352"/>
      <c r="F284" s="349"/>
      <c r="G284" s="353"/>
      <c r="H284" s="353"/>
      <c r="I284" s="349"/>
      <c r="J284" s="354"/>
      <c r="P284" s="65"/>
      <c r="Q284" s="65"/>
      <c r="R284" s="65"/>
      <c r="S284" s="65"/>
      <c r="T284" s="65"/>
    </row>
    <row r="285" spans="1:20" s="70" customFormat="1" ht="14.4" x14ac:dyDescent="0.3">
      <c r="A285" s="65"/>
      <c r="B285" s="337"/>
      <c r="C285" s="349"/>
      <c r="D285" s="349"/>
      <c r="E285" s="352"/>
      <c r="F285" s="349"/>
      <c r="G285" s="353"/>
      <c r="H285" s="353"/>
      <c r="I285" s="349"/>
      <c r="J285" s="354"/>
      <c r="P285" s="65"/>
      <c r="Q285" s="65"/>
      <c r="R285" s="65"/>
      <c r="S285" s="65"/>
      <c r="T285" s="65"/>
    </row>
    <row r="286" spans="1:20" s="70" customFormat="1" ht="14.4" x14ac:dyDescent="0.3">
      <c r="A286" s="65"/>
      <c r="B286" s="337"/>
      <c r="C286" s="349"/>
      <c r="D286" s="349"/>
      <c r="E286" s="352"/>
      <c r="F286" s="349"/>
      <c r="G286" s="353"/>
      <c r="H286" s="353"/>
      <c r="I286" s="349"/>
      <c r="J286" s="354"/>
      <c r="P286" s="65"/>
      <c r="Q286" s="65"/>
      <c r="R286" s="65"/>
      <c r="S286" s="65"/>
      <c r="T286" s="65"/>
    </row>
    <row r="287" spans="1:20" s="70" customFormat="1" ht="14.4" x14ac:dyDescent="0.3">
      <c r="A287" s="65"/>
      <c r="B287" s="337"/>
      <c r="C287" s="349"/>
      <c r="D287" s="349"/>
      <c r="E287" s="352"/>
      <c r="F287" s="349"/>
      <c r="G287" s="353"/>
      <c r="H287" s="353"/>
      <c r="I287" s="349"/>
      <c r="J287" s="354"/>
      <c r="P287" s="65"/>
      <c r="Q287" s="65"/>
      <c r="R287" s="65"/>
      <c r="S287" s="65"/>
      <c r="T287" s="65"/>
    </row>
    <row r="288" spans="1:20" s="70" customFormat="1" ht="14.4" x14ac:dyDescent="0.3">
      <c r="A288" s="65"/>
      <c r="B288" s="337"/>
      <c r="C288" s="349"/>
      <c r="D288" s="349"/>
      <c r="E288" s="352"/>
      <c r="F288" s="349"/>
      <c r="G288" s="353"/>
      <c r="H288" s="353"/>
      <c r="I288" s="349"/>
      <c r="J288" s="354"/>
      <c r="P288" s="65"/>
      <c r="Q288" s="65"/>
      <c r="R288" s="65"/>
      <c r="S288" s="65"/>
      <c r="T288" s="65"/>
    </row>
    <row r="289" spans="1:20" s="70" customFormat="1" ht="14.4" x14ac:dyDescent="0.3">
      <c r="A289" s="65"/>
      <c r="B289" s="337"/>
      <c r="C289" s="349"/>
      <c r="D289" s="349"/>
      <c r="E289" s="352"/>
      <c r="F289" s="349"/>
      <c r="G289" s="353"/>
      <c r="H289" s="353"/>
      <c r="I289" s="349"/>
      <c r="J289" s="354"/>
      <c r="P289" s="65"/>
      <c r="Q289" s="65"/>
      <c r="R289" s="65"/>
      <c r="S289" s="65"/>
      <c r="T289" s="65"/>
    </row>
    <row r="290" spans="1:20" s="70" customFormat="1" ht="14.4" x14ac:dyDescent="0.3">
      <c r="A290" s="65"/>
      <c r="B290" s="337"/>
      <c r="C290" s="349"/>
      <c r="D290" s="349"/>
      <c r="E290" s="352"/>
      <c r="F290" s="349"/>
      <c r="G290" s="353"/>
      <c r="H290" s="353"/>
      <c r="I290" s="349"/>
      <c r="J290" s="354"/>
      <c r="P290" s="65"/>
      <c r="Q290" s="65"/>
      <c r="R290" s="65"/>
      <c r="S290" s="65"/>
      <c r="T290" s="65"/>
    </row>
    <row r="291" spans="1:20" s="70" customFormat="1" ht="14.4" x14ac:dyDescent="0.3">
      <c r="A291" s="65"/>
      <c r="B291" s="337"/>
      <c r="C291" s="349"/>
      <c r="D291" s="349"/>
      <c r="E291" s="352"/>
      <c r="F291" s="349"/>
      <c r="G291" s="353"/>
      <c r="H291" s="353"/>
      <c r="I291" s="349"/>
      <c r="J291" s="354"/>
      <c r="P291" s="65"/>
      <c r="Q291" s="65"/>
      <c r="R291" s="65"/>
      <c r="S291" s="65"/>
      <c r="T291" s="65"/>
    </row>
    <row r="292" spans="1:20" s="70" customFormat="1" ht="14.4" x14ac:dyDescent="0.3">
      <c r="A292" s="65"/>
      <c r="B292" s="337"/>
      <c r="C292" s="349"/>
      <c r="D292" s="349"/>
      <c r="E292" s="352"/>
      <c r="F292" s="349"/>
      <c r="G292" s="353"/>
      <c r="H292" s="353"/>
      <c r="I292" s="349"/>
      <c r="J292" s="354"/>
      <c r="P292" s="65"/>
      <c r="Q292" s="65"/>
      <c r="R292" s="65"/>
      <c r="S292" s="65"/>
      <c r="T292" s="65"/>
    </row>
    <row r="293" spans="1:20" s="70" customFormat="1" ht="14.4" x14ac:dyDescent="0.3">
      <c r="A293" s="65"/>
      <c r="B293" s="337"/>
      <c r="C293" s="349"/>
      <c r="D293" s="349"/>
      <c r="E293" s="352"/>
      <c r="F293" s="349"/>
      <c r="G293" s="353"/>
      <c r="H293" s="353"/>
      <c r="I293" s="349"/>
      <c r="J293" s="354"/>
      <c r="P293" s="65"/>
      <c r="Q293" s="65"/>
      <c r="R293" s="65"/>
      <c r="S293" s="65"/>
      <c r="T293" s="65"/>
    </row>
    <row r="294" spans="1:20" s="70" customFormat="1" ht="14.4" x14ac:dyDescent="0.3">
      <c r="A294" s="65"/>
      <c r="B294" s="337"/>
      <c r="C294" s="349"/>
      <c r="D294" s="349"/>
      <c r="E294" s="352"/>
      <c r="F294" s="349"/>
      <c r="G294" s="353"/>
      <c r="H294" s="353"/>
      <c r="I294" s="349"/>
      <c r="J294" s="354"/>
      <c r="P294" s="65"/>
      <c r="Q294" s="65"/>
      <c r="R294" s="65"/>
      <c r="S294" s="65"/>
      <c r="T294" s="65"/>
    </row>
    <row r="295" spans="1:20" s="70" customFormat="1" ht="14.4" x14ac:dyDescent="0.3">
      <c r="A295" s="65"/>
      <c r="B295" s="337"/>
      <c r="C295" s="349"/>
      <c r="D295" s="349"/>
      <c r="E295" s="352"/>
      <c r="F295" s="349"/>
      <c r="G295" s="353"/>
      <c r="H295" s="353"/>
      <c r="I295" s="349"/>
      <c r="J295" s="354"/>
      <c r="P295" s="65"/>
      <c r="Q295" s="65"/>
      <c r="R295" s="65"/>
      <c r="S295" s="65"/>
      <c r="T295" s="65"/>
    </row>
    <row r="296" spans="1:20" s="70" customFormat="1" ht="14.4" x14ac:dyDescent="0.3">
      <c r="A296" s="65"/>
      <c r="B296" s="337"/>
      <c r="C296" s="349"/>
      <c r="D296" s="349"/>
      <c r="E296" s="352"/>
      <c r="F296" s="349"/>
      <c r="G296" s="353"/>
      <c r="H296" s="353"/>
      <c r="I296" s="349"/>
      <c r="J296" s="354"/>
      <c r="P296" s="65"/>
      <c r="Q296" s="65"/>
      <c r="R296" s="65"/>
      <c r="S296" s="65"/>
      <c r="T296" s="65"/>
    </row>
    <row r="297" spans="1:20" s="70" customFormat="1" ht="14.4" x14ac:dyDescent="0.3">
      <c r="A297" s="65"/>
      <c r="B297" s="337"/>
      <c r="C297" s="349"/>
      <c r="D297" s="349"/>
      <c r="E297" s="352"/>
      <c r="F297" s="349"/>
      <c r="G297" s="353"/>
      <c r="H297" s="353"/>
      <c r="I297" s="349"/>
      <c r="J297" s="354"/>
      <c r="P297" s="65"/>
      <c r="Q297" s="65"/>
      <c r="R297" s="65"/>
      <c r="S297" s="65"/>
      <c r="T297" s="65"/>
    </row>
    <row r="298" spans="1:20" s="70" customFormat="1" ht="14.4" x14ac:dyDescent="0.3">
      <c r="A298" s="65"/>
      <c r="B298" s="337"/>
      <c r="C298" s="349"/>
      <c r="D298" s="349"/>
      <c r="E298" s="352"/>
      <c r="F298" s="349"/>
      <c r="G298" s="353"/>
      <c r="H298" s="353"/>
      <c r="I298" s="349"/>
      <c r="J298" s="354"/>
      <c r="P298" s="65"/>
      <c r="Q298" s="65"/>
      <c r="R298" s="65"/>
      <c r="S298" s="65"/>
      <c r="T298" s="65"/>
    </row>
    <row r="299" spans="1:20" s="70" customFormat="1" ht="14.4" x14ac:dyDescent="0.3">
      <c r="A299" s="65"/>
      <c r="B299" s="337"/>
      <c r="C299" s="349"/>
      <c r="D299" s="349"/>
      <c r="E299" s="352"/>
      <c r="F299" s="349"/>
      <c r="G299" s="353"/>
      <c r="H299" s="353"/>
      <c r="I299" s="349"/>
      <c r="J299" s="354"/>
      <c r="P299" s="65"/>
      <c r="Q299" s="65"/>
      <c r="R299" s="65"/>
      <c r="S299" s="65"/>
      <c r="T299" s="65"/>
    </row>
    <row r="300" spans="1:20" s="70" customFormat="1" ht="14.4" x14ac:dyDescent="0.3">
      <c r="A300" s="65"/>
      <c r="B300" s="337"/>
      <c r="C300" s="349"/>
      <c r="D300" s="349"/>
      <c r="E300" s="352"/>
      <c r="F300" s="349"/>
      <c r="G300" s="353"/>
      <c r="H300" s="353"/>
      <c r="I300" s="349"/>
      <c r="J300" s="354"/>
      <c r="P300" s="65"/>
      <c r="Q300" s="65"/>
      <c r="R300" s="65"/>
      <c r="S300" s="65"/>
      <c r="T300" s="65"/>
    </row>
    <row r="301" spans="1:20" s="70" customFormat="1" ht="14.4" x14ac:dyDescent="0.3">
      <c r="A301" s="65"/>
      <c r="B301" s="337"/>
      <c r="C301" s="349"/>
      <c r="D301" s="349"/>
      <c r="E301" s="352"/>
      <c r="F301" s="349"/>
      <c r="G301" s="353"/>
      <c r="H301" s="353"/>
      <c r="I301" s="349"/>
      <c r="J301" s="354"/>
      <c r="P301" s="65"/>
      <c r="Q301" s="65"/>
      <c r="R301" s="65"/>
      <c r="S301" s="65"/>
      <c r="T301" s="65"/>
    </row>
    <row r="302" spans="1:20" s="70" customFormat="1" ht="14.4" x14ac:dyDescent="0.3">
      <c r="A302" s="65"/>
      <c r="B302" s="337"/>
      <c r="C302" s="349"/>
      <c r="D302" s="349"/>
      <c r="E302" s="352"/>
      <c r="F302" s="349"/>
      <c r="G302" s="353"/>
      <c r="H302" s="353"/>
      <c r="I302" s="349"/>
      <c r="J302" s="354"/>
      <c r="P302" s="65"/>
      <c r="Q302" s="65"/>
      <c r="R302" s="65"/>
      <c r="S302" s="65"/>
      <c r="T302" s="65"/>
    </row>
    <row r="303" spans="1:20" s="70" customFormat="1" ht="14.4" x14ac:dyDescent="0.3">
      <c r="A303" s="65"/>
      <c r="B303" s="337"/>
      <c r="C303" s="349"/>
      <c r="D303" s="349"/>
      <c r="E303" s="352"/>
      <c r="F303" s="349"/>
      <c r="G303" s="353"/>
      <c r="H303" s="353"/>
      <c r="I303" s="349"/>
      <c r="J303" s="354"/>
      <c r="P303" s="65"/>
      <c r="Q303" s="65"/>
      <c r="R303" s="65"/>
      <c r="S303" s="65"/>
      <c r="T303" s="65"/>
    </row>
    <row r="304" spans="1:20" s="70" customFormat="1" ht="14.4" x14ac:dyDescent="0.3">
      <c r="A304" s="65"/>
      <c r="B304" s="337"/>
      <c r="C304" s="349"/>
      <c r="D304" s="349"/>
      <c r="E304" s="352"/>
      <c r="F304" s="349"/>
      <c r="G304" s="353"/>
      <c r="H304" s="353"/>
      <c r="I304" s="349"/>
      <c r="J304" s="354"/>
      <c r="P304" s="65"/>
      <c r="Q304" s="65"/>
      <c r="R304" s="65"/>
      <c r="S304" s="65"/>
      <c r="T304" s="65"/>
    </row>
    <row r="305" spans="1:20" s="70" customFormat="1" ht="14.4" x14ac:dyDescent="0.3">
      <c r="A305" s="65"/>
      <c r="B305" s="337"/>
      <c r="C305" s="349"/>
      <c r="D305" s="349"/>
      <c r="E305" s="352"/>
      <c r="F305" s="349"/>
      <c r="G305" s="353"/>
      <c r="H305" s="353"/>
      <c r="I305" s="349"/>
      <c r="J305" s="354"/>
      <c r="P305" s="65"/>
      <c r="Q305" s="65"/>
      <c r="R305" s="65"/>
      <c r="S305" s="65"/>
      <c r="T305" s="65"/>
    </row>
    <row r="306" spans="1:20" s="70" customFormat="1" ht="14.4" x14ac:dyDescent="0.3">
      <c r="A306" s="65"/>
      <c r="B306" s="337"/>
      <c r="C306" s="349"/>
      <c r="D306" s="349"/>
      <c r="E306" s="352"/>
      <c r="F306" s="349"/>
      <c r="G306" s="353"/>
      <c r="H306" s="353"/>
      <c r="I306" s="349"/>
      <c r="J306" s="354"/>
      <c r="P306" s="65"/>
      <c r="Q306" s="65"/>
      <c r="R306" s="65"/>
      <c r="S306" s="65"/>
      <c r="T306" s="65"/>
    </row>
    <row r="307" spans="1:20" s="70" customFormat="1" ht="14.4" x14ac:dyDescent="0.3">
      <c r="A307" s="65"/>
      <c r="B307" s="337"/>
      <c r="C307" s="349"/>
      <c r="D307" s="349"/>
      <c r="E307" s="352"/>
      <c r="F307" s="349"/>
      <c r="G307" s="353"/>
      <c r="H307" s="353"/>
      <c r="I307" s="349"/>
      <c r="J307" s="354"/>
      <c r="P307" s="65"/>
      <c r="Q307" s="65"/>
      <c r="R307" s="65"/>
      <c r="S307" s="65"/>
      <c r="T307" s="65"/>
    </row>
    <row r="308" spans="1:20" s="70" customFormat="1" ht="14.4" x14ac:dyDescent="0.3">
      <c r="A308" s="65"/>
      <c r="B308" s="337"/>
      <c r="C308" s="349"/>
      <c r="D308" s="349"/>
      <c r="E308" s="352"/>
      <c r="F308" s="349"/>
      <c r="G308" s="353"/>
      <c r="H308" s="353"/>
      <c r="I308" s="349"/>
      <c r="J308" s="354"/>
      <c r="P308" s="65"/>
      <c r="Q308" s="65"/>
      <c r="R308" s="65"/>
      <c r="S308" s="65"/>
      <c r="T308" s="65"/>
    </row>
    <row r="309" spans="1:20" s="70" customFormat="1" ht="14.4" x14ac:dyDescent="0.3">
      <c r="A309" s="65"/>
      <c r="B309" s="337"/>
      <c r="C309" s="349"/>
      <c r="D309" s="349"/>
      <c r="E309" s="352"/>
      <c r="F309" s="349"/>
      <c r="G309" s="353"/>
      <c r="H309" s="353"/>
      <c r="I309" s="349"/>
      <c r="J309" s="354"/>
      <c r="P309" s="65"/>
      <c r="Q309" s="65"/>
      <c r="R309" s="65"/>
      <c r="S309" s="65"/>
      <c r="T309" s="65"/>
    </row>
    <row r="310" spans="1:20" s="70" customFormat="1" ht="14.4" x14ac:dyDescent="0.3">
      <c r="A310" s="65"/>
      <c r="B310" s="337"/>
      <c r="C310" s="349"/>
      <c r="D310" s="349"/>
      <c r="E310" s="352"/>
      <c r="F310" s="349"/>
      <c r="G310" s="353"/>
      <c r="H310" s="353"/>
      <c r="I310" s="349"/>
      <c r="J310" s="354"/>
      <c r="P310" s="65"/>
      <c r="Q310" s="65"/>
      <c r="R310" s="65"/>
      <c r="S310" s="65"/>
      <c r="T310" s="65"/>
    </row>
    <row r="311" spans="1:20" s="70" customFormat="1" ht="14.4" x14ac:dyDescent="0.3">
      <c r="A311" s="65"/>
      <c r="B311" s="337"/>
      <c r="C311" s="349"/>
      <c r="D311" s="349"/>
      <c r="E311" s="352"/>
      <c r="F311" s="349"/>
      <c r="G311" s="353"/>
      <c r="H311" s="353"/>
      <c r="I311" s="349"/>
      <c r="J311" s="354"/>
      <c r="P311" s="65"/>
      <c r="Q311" s="65"/>
      <c r="R311" s="65"/>
      <c r="S311" s="65"/>
      <c r="T311" s="65"/>
    </row>
    <row r="312" spans="1:20" s="70" customFormat="1" ht="14.4" x14ac:dyDescent="0.3">
      <c r="A312" s="65"/>
      <c r="B312" s="337"/>
      <c r="C312" s="349"/>
      <c r="D312" s="349"/>
      <c r="E312" s="352"/>
      <c r="F312" s="349"/>
      <c r="G312" s="353"/>
      <c r="H312" s="353"/>
      <c r="I312" s="349"/>
      <c r="J312" s="354"/>
      <c r="P312" s="65"/>
      <c r="Q312" s="65"/>
      <c r="R312" s="65"/>
      <c r="S312" s="65"/>
      <c r="T312" s="65"/>
    </row>
    <row r="313" spans="1:20" s="70" customFormat="1" ht="14.4" x14ac:dyDescent="0.3">
      <c r="A313" s="65"/>
      <c r="B313" s="337"/>
      <c r="C313" s="349"/>
      <c r="D313" s="349"/>
      <c r="E313" s="352"/>
      <c r="F313" s="349"/>
      <c r="G313" s="353"/>
      <c r="H313" s="353"/>
      <c r="I313" s="349"/>
      <c r="J313" s="354"/>
      <c r="P313" s="65"/>
      <c r="Q313" s="65"/>
      <c r="R313" s="65"/>
      <c r="S313" s="65"/>
      <c r="T313" s="65"/>
    </row>
    <row r="314" spans="1:20" s="70" customFormat="1" ht="14.4" x14ac:dyDescent="0.3">
      <c r="A314" s="65"/>
      <c r="B314" s="337"/>
      <c r="C314" s="349"/>
      <c r="D314" s="349"/>
      <c r="E314" s="352"/>
      <c r="F314" s="349"/>
      <c r="G314" s="353"/>
      <c r="H314" s="353"/>
      <c r="I314" s="349"/>
      <c r="J314" s="354"/>
      <c r="P314" s="65"/>
      <c r="Q314" s="65"/>
      <c r="R314" s="65"/>
      <c r="S314" s="65"/>
      <c r="T314" s="65"/>
    </row>
    <row r="315" spans="1:20" s="70" customFormat="1" ht="14.4" x14ac:dyDescent="0.3">
      <c r="A315" s="65"/>
      <c r="B315" s="337"/>
      <c r="C315" s="349"/>
      <c r="D315" s="349"/>
      <c r="E315" s="352"/>
      <c r="F315" s="349"/>
      <c r="G315" s="353"/>
      <c r="H315" s="353"/>
      <c r="I315" s="349"/>
      <c r="J315" s="354"/>
      <c r="P315" s="65"/>
      <c r="Q315" s="65"/>
      <c r="R315" s="65"/>
      <c r="S315" s="65"/>
      <c r="T315" s="65"/>
    </row>
    <row r="316" spans="1:20" s="70" customFormat="1" ht="14.4" x14ac:dyDescent="0.3">
      <c r="A316" s="65"/>
      <c r="B316" s="337"/>
      <c r="C316" s="349"/>
      <c r="D316" s="349"/>
      <c r="E316" s="352"/>
      <c r="F316" s="349"/>
      <c r="G316" s="353"/>
      <c r="H316" s="353"/>
      <c r="I316" s="349"/>
      <c r="J316" s="354"/>
      <c r="P316" s="65"/>
      <c r="Q316" s="65"/>
      <c r="R316" s="65"/>
      <c r="S316" s="65"/>
      <c r="T316" s="65"/>
    </row>
    <row r="317" spans="1:20" s="70" customFormat="1" ht="14.4" x14ac:dyDescent="0.3">
      <c r="A317" s="65"/>
      <c r="B317" s="337"/>
      <c r="C317" s="349"/>
      <c r="D317" s="349"/>
      <c r="E317" s="352"/>
      <c r="F317" s="349"/>
      <c r="G317" s="353"/>
      <c r="H317" s="353"/>
      <c r="I317" s="349"/>
      <c r="J317" s="354"/>
      <c r="P317" s="65"/>
      <c r="Q317" s="65"/>
      <c r="R317" s="65"/>
      <c r="S317" s="65"/>
      <c r="T317" s="65"/>
    </row>
    <row r="318" spans="1:20" s="70" customFormat="1" ht="14.4" x14ac:dyDescent="0.3">
      <c r="A318" s="65"/>
      <c r="B318" s="337"/>
      <c r="C318" s="349"/>
      <c r="D318" s="349"/>
      <c r="E318" s="352"/>
      <c r="F318" s="349"/>
      <c r="G318" s="353"/>
      <c r="H318" s="353"/>
      <c r="I318" s="349"/>
      <c r="J318" s="354"/>
      <c r="P318" s="65"/>
      <c r="Q318" s="65"/>
      <c r="R318" s="65"/>
      <c r="S318" s="65"/>
      <c r="T318" s="65"/>
    </row>
    <row r="319" spans="1:20" s="70" customFormat="1" ht="14.4" x14ac:dyDescent="0.3">
      <c r="A319" s="65"/>
      <c r="B319" s="337"/>
      <c r="C319" s="349"/>
      <c r="D319" s="349"/>
      <c r="E319" s="352"/>
      <c r="F319" s="349"/>
      <c r="G319" s="353"/>
      <c r="H319" s="353"/>
      <c r="I319" s="349"/>
      <c r="J319" s="354"/>
      <c r="P319" s="65"/>
      <c r="Q319" s="65"/>
      <c r="R319" s="65"/>
      <c r="S319" s="65"/>
      <c r="T319" s="65"/>
    </row>
    <row r="320" spans="1:20" s="70" customFormat="1" ht="14.4" x14ac:dyDescent="0.3">
      <c r="A320" s="65"/>
      <c r="B320" s="337"/>
      <c r="C320" s="349"/>
      <c r="D320" s="349"/>
      <c r="E320" s="352"/>
      <c r="F320" s="349"/>
      <c r="G320" s="353"/>
      <c r="H320" s="353"/>
      <c r="I320" s="349"/>
      <c r="J320" s="354"/>
      <c r="P320" s="65"/>
      <c r="Q320" s="65"/>
      <c r="R320" s="65"/>
      <c r="S320" s="65"/>
      <c r="T320" s="65"/>
    </row>
    <row r="321" spans="1:20" s="70" customFormat="1" ht="14.4" x14ac:dyDescent="0.3">
      <c r="A321" s="65"/>
      <c r="B321" s="337"/>
      <c r="C321" s="349"/>
      <c r="D321" s="349"/>
      <c r="E321" s="352"/>
      <c r="F321" s="349"/>
      <c r="G321" s="353"/>
      <c r="H321" s="353"/>
      <c r="I321" s="349"/>
      <c r="J321" s="354"/>
      <c r="P321" s="65"/>
      <c r="Q321" s="65"/>
      <c r="R321" s="65"/>
      <c r="S321" s="65"/>
      <c r="T321" s="65"/>
    </row>
    <row r="322" spans="1:20" s="70" customFormat="1" ht="14.4" x14ac:dyDescent="0.3">
      <c r="A322" s="65"/>
      <c r="B322" s="337"/>
      <c r="C322" s="349"/>
      <c r="D322" s="349"/>
      <c r="E322" s="352"/>
      <c r="F322" s="349"/>
      <c r="G322" s="353"/>
      <c r="H322" s="353"/>
      <c r="I322" s="349"/>
      <c r="J322" s="354"/>
      <c r="P322" s="65"/>
      <c r="Q322" s="65"/>
      <c r="R322" s="65"/>
      <c r="S322" s="65"/>
      <c r="T322" s="65"/>
    </row>
    <row r="323" spans="1:20" s="70" customFormat="1" ht="14.4" x14ac:dyDescent="0.3">
      <c r="A323" s="65"/>
      <c r="B323" s="337"/>
      <c r="C323" s="349"/>
      <c r="D323" s="349"/>
      <c r="E323" s="352"/>
      <c r="F323" s="349"/>
      <c r="G323" s="353"/>
      <c r="H323" s="353"/>
      <c r="I323" s="349"/>
      <c r="J323" s="354"/>
      <c r="P323" s="65"/>
      <c r="Q323" s="65"/>
      <c r="R323" s="65"/>
      <c r="S323" s="65"/>
      <c r="T323" s="65"/>
    </row>
    <row r="324" spans="1:20" s="70" customFormat="1" ht="14.4" x14ac:dyDescent="0.3">
      <c r="A324" s="65"/>
      <c r="B324" s="337"/>
      <c r="C324" s="349"/>
      <c r="D324" s="349"/>
      <c r="E324" s="352"/>
      <c r="F324" s="349"/>
      <c r="G324" s="353"/>
      <c r="H324" s="353"/>
      <c r="I324" s="349"/>
      <c r="J324" s="354"/>
      <c r="P324" s="65"/>
      <c r="Q324" s="65"/>
      <c r="R324" s="65"/>
      <c r="S324" s="65"/>
      <c r="T324" s="65"/>
    </row>
    <row r="325" spans="1:20" s="70" customFormat="1" ht="14.4" x14ac:dyDescent="0.3">
      <c r="A325" s="65"/>
      <c r="B325" s="337"/>
      <c r="C325" s="349"/>
      <c r="D325" s="349"/>
      <c r="E325" s="352"/>
      <c r="F325" s="349"/>
      <c r="G325" s="353"/>
      <c r="H325" s="353"/>
      <c r="I325" s="349"/>
      <c r="J325" s="354"/>
      <c r="P325" s="65"/>
      <c r="Q325" s="65"/>
      <c r="R325" s="65"/>
      <c r="S325" s="65"/>
      <c r="T325" s="65"/>
    </row>
    <row r="326" spans="1:20" s="70" customFormat="1" ht="14.4" x14ac:dyDescent="0.3">
      <c r="A326" s="65"/>
      <c r="B326" s="337"/>
      <c r="C326" s="349"/>
      <c r="D326" s="349"/>
      <c r="E326" s="352"/>
      <c r="F326" s="349"/>
      <c r="G326" s="353"/>
      <c r="H326" s="353"/>
      <c r="I326" s="349"/>
      <c r="J326" s="354"/>
      <c r="P326" s="65"/>
      <c r="Q326" s="65"/>
      <c r="R326" s="65"/>
      <c r="S326" s="65"/>
      <c r="T326" s="65"/>
    </row>
    <row r="327" spans="1:20" s="70" customFormat="1" ht="14.4" x14ac:dyDescent="0.3">
      <c r="A327" s="65"/>
      <c r="B327" s="337"/>
      <c r="C327" s="349"/>
      <c r="D327" s="349"/>
      <c r="E327" s="352"/>
      <c r="F327" s="349"/>
      <c r="G327" s="353"/>
      <c r="H327" s="353"/>
      <c r="I327" s="349"/>
      <c r="J327" s="354"/>
      <c r="P327" s="65"/>
      <c r="Q327" s="65"/>
      <c r="R327" s="65"/>
      <c r="S327" s="65"/>
      <c r="T327" s="65"/>
    </row>
    <row r="328" spans="1:20" s="70" customFormat="1" ht="14.4" x14ac:dyDescent="0.3">
      <c r="A328" s="65"/>
      <c r="B328" s="337"/>
      <c r="C328" s="349"/>
      <c r="D328" s="349"/>
      <c r="E328" s="352"/>
      <c r="F328" s="349"/>
      <c r="G328" s="353"/>
      <c r="H328" s="353"/>
      <c r="I328" s="349"/>
      <c r="J328" s="354"/>
      <c r="P328" s="65"/>
      <c r="Q328" s="65"/>
      <c r="R328" s="65"/>
      <c r="S328" s="65"/>
      <c r="T328" s="65"/>
    </row>
    <row r="329" spans="1:20" s="70" customFormat="1" ht="14.4" x14ac:dyDescent="0.3">
      <c r="A329" s="65"/>
      <c r="B329" s="337"/>
      <c r="C329" s="349"/>
      <c r="D329" s="349"/>
      <c r="E329" s="352"/>
      <c r="F329" s="349"/>
      <c r="G329" s="353"/>
      <c r="H329" s="353"/>
      <c r="I329" s="349"/>
      <c r="J329" s="354"/>
      <c r="P329" s="65"/>
      <c r="Q329" s="65"/>
      <c r="R329" s="65"/>
      <c r="S329" s="65"/>
      <c r="T329" s="65"/>
    </row>
    <row r="330" spans="1:20" s="70" customFormat="1" ht="14.4" x14ac:dyDescent="0.3">
      <c r="A330" s="65"/>
      <c r="B330" s="337"/>
      <c r="C330" s="349"/>
      <c r="D330" s="349"/>
      <c r="E330" s="352"/>
      <c r="F330" s="349"/>
      <c r="G330" s="353"/>
      <c r="H330" s="353"/>
      <c r="I330" s="349"/>
      <c r="J330" s="354"/>
      <c r="P330" s="65"/>
      <c r="Q330" s="65"/>
      <c r="R330" s="65"/>
      <c r="S330" s="65"/>
      <c r="T330" s="65"/>
    </row>
    <row r="331" spans="1:20" s="70" customFormat="1" ht="14.4" x14ac:dyDescent="0.3">
      <c r="A331" s="65"/>
      <c r="B331" s="337"/>
      <c r="C331" s="349"/>
      <c r="D331" s="349"/>
      <c r="E331" s="352"/>
      <c r="F331" s="349"/>
      <c r="G331" s="353"/>
      <c r="H331" s="353"/>
      <c r="I331" s="349"/>
      <c r="J331" s="354"/>
      <c r="P331" s="65"/>
      <c r="Q331" s="65"/>
      <c r="R331" s="65"/>
      <c r="S331" s="65"/>
      <c r="T331" s="65"/>
    </row>
    <row r="332" spans="1:20" s="70" customFormat="1" ht="14.4" x14ac:dyDescent="0.3">
      <c r="A332" s="65"/>
      <c r="B332" s="337"/>
      <c r="C332" s="349"/>
      <c r="D332" s="349"/>
      <c r="E332" s="352"/>
      <c r="F332" s="349"/>
      <c r="G332" s="353"/>
      <c r="H332" s="353"/>
      <c r="I332" s="349"/>
      <c r="J332" s="354"/>
      <c r="P332" s="65"/>
      <c r="Q332" s="65"/>
      <c r="R332" s="65"/>
      <c r="S332" s="65"/>
      <c r="T332" s="65"/>
    </row>
    <row r="333" spans="1:20" s="70" customFormat="1" ht="14.4" x14ac:dyDescent="0.3">
      <c r="A333" s="65"/>
      <c r="B333" s="337"/>
      <c r="C333" s="349"/>
      <c r="D333" s="349"/>
      <c r="E333" s="352"/>
      <c r="F333" s="349"/>
      <c r="G333" s="353"/>
      <c r="H333" s="353"/>
      <c r="I333" s="349"/>
      <c r="J333" s="354"/>
      <c r="P333" s="65"/>
      <c r="Q333" s="65"/>
      <c r="R333" s="65"/>
      <c r="S333" s="65"/>
      <c r="T333" s="65"/>
    </row>
    <row r="334" spans="1:20" s="70" customFormat="1" ht="14.4" x14ac:dyDescent="0.3">
      <c r="A334" s="65"/>
      <c r="B334" s="337"/>
      <c r="C334" s="349"/>
      <c r="D334" s="349"/>
      <c r="E334" s="352"/>
      <c r="F334" s="349"/>
      <c r="G334" s="353"/>
      <c r="H334" s="353"/>
      <c r="I334" s="349"/>
      <c r="J334" s="354"/>
      <c r="P334" s="65"/>
      <c r="Q334" s="65"/>
      <c r="R334" s="65"/>
      <c r="S334" s="65"/>
      <c r="T334" s="65"/>
    </row>
    <row r="335" spans="1:20" s="70" customFormat="1" ht="14.4" x14ac:dyDescent="0.3">
      <c r="A335" s="65"/>
      <c r="B335" s="337"/>
      <c r="C335" s="349"/>
      <c r="D335" s="349"/>
      <c r="E335" s="352"/>
      <c r="F335" s="349"/>
      <c r="G335" s="353"/>
      <c r="H335" s="353"/>
      <c r="I335" s="349"/>
      <c r="J335" s="354"/>
      <c r="P335" s="65"/>
      <c r="Q335" s="65"/>
      <c r="R335" s="65"/>
      <c r="S335" s="65"/>
      <c r="T335" s="65"/>
    </row>
    <row r="336" spans="1:20" s="70" customFormat="1" ht="14.4" x14ac:dyDescent="0.3">
      <c r="A336" s="65"/>
      <c r="B336" s="337"/>
      <c r="C336" s="349"/>
      <c r="D336" s="349"/>
      <c r="E336" s="352"/>
      <c r="F336" s="349"/>
      <c r="G336" s="353"/>
      <c r="H336" s="353"/>
      <c r="I336" s="349"/>
      <c r="J336" s="354"/>
      <c r="P336" s="65"/>
      <c r="Q336" s="65"/>
      <c r="R336" s="65"/>
      <c r="S336" s="65"/>
      <c r="T336" s="65"/>
    </row>
    <row r="337" spans="1:20" s="70" customFormat="1" ht="14.4" x14ac:dyDescent="0.3">
      <c r="A337" s="65"/>
      <c r="B337" s="337"/>
      <c r="C337" s="349"/>
      <c r="D337" s="349"/>
      <c r="E337" s="352"/>
      <c r="F337" s="349"/>
      <c r="G337" s="353"/>
      <c r="H337" s="353"/>
      <c r="I337" s="349"/>
      <c r="J337" s="354"/>
      <c r="P337" s="65"/>
      <c r="Q337" s="65"/>
      <c r="R337" s="65"/>
      <c r="S337" s="65"/>
      <c r="T337" s="65"/>
    </row>
    <row r="338" spans="1:20" s="70" customFormat="1" ht="14.4" x14ac:dyDescent="0.3">
      <c r="A338" s="65"/>
      <c r="B338" s="337"/>
      <c r="C338" s="349"/>
      <c r="D338" s="349"/>
      <c r="E338" s="352"/>
      <c r="F338" s="349"/>
      <c r="G338" s="353"/>
      <c r="H338" s="353"/>
      <c r="I338" s="349"/>
      <c r="J338" s="354"/>
      <c r="P338" s="65"/>
      <c r="Q338" s="65"/>
      <c r="R338" s="65"/>
      <c r="S338" s="65"/>
      <c r="T338" s="65"/>
    </row>
    <row r="339" spans="1:20" s="70" customFormat="1" ht="14.4" x14ac:dyDescent="0.3">
      <c r="A339" s="65"/>
      <c r="B339" s="337"/>
      <c r="C339" s="349"/>
      <c r="D339" s="349"/>
      <c r="E339" s="352"/>
      <c r="F339" s="349"/>
      <c r="G339" s="353"/>
      <c r="H339" s="353"/>
      <c r="I339" s="349"/>
      <c r="J339" s="354"/>
      <c r="P339" s="65"/>
      <c r="Q339" s="65"/>
      <c r="R339" s="65"/>
      <c r="S339" s="65"/>
      <c r="T339" s="65"/>
    </row>
    <row r="340" spans="1:20" s="70" customFormat="1" ht="14.4" x14ac:dyDescent="0.3">
      <c r="A340" s="65"/>
      <c r="B340" s="337"/>
      <c r="C340" s="349"/>
      <c r="D340" s="349"/>
      <c r="E340" s="352"/>
      <c r="F340" s="349"/>
      <c r="G340" s="353"/>
      <c r="H340" s="353"/>
      <c r="I340" s="349"/>
      <c r="J340" s="354"/>
      <c r="P340" s="65"/>
      <c r="Q340" s="65"/>
      <c r="R340" s="65"/>
      <c r="S340" s="65"/>
      <c r="T340" s="65"/>
    </row>
    <row r="341" spans="1:20" s="70" customFormat="1" ht="14.4" x14ac:dyDescent="0.3">
      <c r="A341" s="65"/>
      <c r="B341" s="337"/>
      <c r="C341" s="349"/>
      <c r="D341" s="349"/>
      <c r="E341" s="352"/>
      <c r="F341" s="349"/>
      <c r="G341" s="353"/>
      <c r="H341" s="353"/>
      <c r="I341" s="349"/>
      <c r="J341" s="354"/>
      <c r="P341" s="65"/>
      <c r="Q341" s="65"/>
      <c r="R341" s="65"/>
      <c r="S341" s="65"/>
      <c r="T341" s="65"/>
    </row>
    <row r="342" spans="1:20" s="70" customFormat="1" ht="14.4" x14ac:dyDescent="0.3">
      <c r="A342" s="65"/>
      <c r="B342" s="337"/>
      <c r="C342" s="349"/>
      <c r="D342" s="349"/>
      <c r="E342" s="352"/>
      <c r="F342" s="349"/>
      <c r="G342" s="353"/>
      <c r="H342" s="353"/>
      <c r="I342" s="349"/>
      <c r="J342" s="354"/>
      <c r="P342" s="65"/>
      <c r="Q342" s="65"/>
      <c r="R342" s="65"/>
      <c r="S342" s="65"/>
      <c r="T342" s="65"/>
    </row>
    <row r="343" spans="1:20" s="70" customFormat="1" ht="14.4" x14ac:dyDescent="0.3">
      <c r="A343" s="65"/>
      <c r="B343" s="337"/>
      <c r="C343" s="349"/>
      <c r="D343" s="349"/>
      <c r="E343" s="352"/>
      <c r="F343" s="349"/>
      <c r="G343" s="353"/>
      <c r="H343" s="353"/>
      <c r="I343" s="349"/>
      <c r="J343" s="354"/>
      <c r="P343" s="65"/>
      <c r="Q343" s="65"/>
      <c r="R343" s="65"/>
      <c r="S343" s="65"/>
      <c r="T343" s="65"/>
    </row>
    <row r="344" spans="1:20" s="70" customFormat="1" ht="14.4" x14ac:dyDescent="0.3">
      <c r="A344" s="65"/>
      <c r="B344" s="337"/>
      <c r="C344" s="349"/>
      <c r="D344" s="349"/>
      <c r="E344" s="352"/>
      <c r="F344" s="349"/>
      <c r="G344" s="353"/>
      <c r="H344" s="353"/>
      <c r="I344" s="349"/>
      <c r="J344" s="354"/>
      <c r="P344" s="65"/>
      <c r="Q344" s="65"/>
      <c r="R344" s="65"/>
      <c r="S344" s="65"/>
      <c r="T344" s="65"/>
    </row>
    <row r="345" spans="1:20" s="70" customFormat="1" ht="14.4" x14ac:dyDescent="0.3">
      <c r="A345" s="65"/>
      <c r="B345" s="337"/>
      <c r="C345" s="349"/>
      <c r="D345" s="349"/>
      <c r="E345" s="352"/>
      <c r="F345" s="349"/>
      <c r="G345" s="353"/>
      <c r="H345" s="353"/>
      <c r="I345" s="349"/>
      <c r="J345" s="354"/>
      <c r="P345" s="65"/>
      <c r="Q345" s="65"/>
      <c r="R345" s="65"/>
      <c r="S345" s="65"/>
      <c r="T345" s="65"/>
    </row>
    <row r="346" spans="1:20" s="70" customFormat="1" ht="14.4" x14ac:dyDescent="0.3">
      <c r="A346" s="65"/>
      <c r="B346" s="337"/>
      <c r="C346" s="349"/>
      <c r="D346" s="349"/>
      <c r="E346" s="352"/>
      <c r="F346" s="349"/>
      <c r="G346" s="353"/>
      <c r="H346" s="353"/>
      <c r="I346" s="349"/>
      <c r="J346" s="354"/>
      <c r="P346" s="65"/>
      <c r="Q346" s="65"/>
      <c r="R346" s="65"/>
      <c r="S346" s="65"/>
      <c r="T346" s="65"/>
    </row>
    <row r="347" spans="1:20" s="70" customFormat="1" ht="14.4" x14ac:dyDescent="0.3">
      <c r="A347" s="65"/>
      <c r="B347" s="337"/>
      <c r="C347" s="349"/>
      <c r="D347" s="349"/>
      <c r="E347" s="352"/>
      <c r="F347" s="349"/>
      <c r="G347" s="353"/>
      <c r="H347" s="353"/>
      <c r="I347" s="349"/>
      <c r="J347" s="354"/>
      <c r="P347" s="65"/>
      <c r="Q347" s="65"/>
      <c r="R347" s="65"/>
      <c r="S347" s="65"/>
      <c r="T347" s="65"/>
    </row>
    <row r="348" spans="1:20" s="70" customFormat="1" ht="14.4" x14ac:dyDescent="0.3">
      <c r="A348" s="65"/>
      <c r="B348" s="337"/>
      <c r="C348" s="349"/>
      <c r="D348" s="349"/>
      <c r="E348" s="352"/>
      <c r="F348" s="349"/>
      <c r="G348" s="353"/>
      <c r="H348" s="353"/>
      <c r="I348" s="349"/>
      <c r="J348" s="354"/>
      <c r="P348" s="65"/>
      <c r="Q348" s="65"/>
      <c r="R348" s="65"/>
      <c r="S348" s="65"/>
      <c r="T348" s="65"/>
    </row>
    <row r="349" spans="1:20" s="70" customFormat="1" ht="14.4" x14ac:dyDescent="0.3">
      <c r="A349" s="65"/>
      <c r="B349" s="337"/>
      <c r="C349" s="349"/>
      <c r="D349" s="349"/>
      <c r="E349" s="352"/>
      <c r="F349" s="349"/>
      <c r="G349" s="353"/>
      <c r="H349" s="353"/>
      <c r="I349" s="349"/>
      <c r="J349" s="354"/>
      <c r="P349" s="65"/>
      <c r="Q349" s="65"/>
      <c r="R349" s="65"/>
      <c r="S349" s="65"/>
      <c r="T349" s="65"/>
    </row>
    <row r="350" spans="1:20" s="70" customFormat="1" ht="14.4" x14ac:dyDescent="0.3">
      <c r="A350" s="65"/>
      <c r="B350" s="337"/>
      <c r="C350" s="349"/>
      <c r="D350" s="349"/>
      <c r="E350" s="352"/>
      <c r="F350" s="349"/>
      <c r="G350" s="353"/>
      <c r="H350" s="353"/>
      <c r="I350" s="349"/>
      <c r="J350" s="354"/>
      <c r="P350" s="65"/>
      <c r="Q350" s="65"/>
      <c r="R350" s="65"/>
      <c r="S350" s="65"/>
      <c r="T350" s="65"/>
    </row>
    <row r="351" spans="1:20" s="70" customFormat="1" ht="14.4" x14ac:dyDescent="0.3">
      <c r="A351" s="65"/>
      <c r="B351" s="337"/>
      <c r="C351" s="349"/>
      <c r="D351" s="349"/>
      <c r="E351" s="352"/>
      <c r="F351" s="349"/>
      <c r="G351" s="353"/>
      <c r="H351" s="353"/>
      <c r="I351" s="349"/>
      <c r="J351" s="354"/>
      <c r="P351" s="65"/>
      <c r="Q351" s="65"/>
      <c r="R351" s="65"/>
      <c r="S351" s="65"/>
      <c r="T351" s="65"/>
    </row>
    <row r="352" spans="1:20" s="70" customFormat="1" ht="14.4" x14ac:dyDescent="0.3">
      <c r="A352" s="65"/>
      <c r="B352" s="337"/>
      <c r="C352" s="349"/>
      <c r="D352" s="349"/>
      <c r="E352" s="352"/>
      <c r="F352" s="349"/>
      <c r="G352" s="353"/>
      <c r="H352" s="353"/>
      <c r="I352" s="349"/>
      <c r="J352" s="354"/>
      <c r="P352" s="65"/>
      <c r="Q352" s="65"/>
      <c r="R352" s="65"/>
      <c r="S352" s="65"/>
      <c r="T352" s="65"/>
    </row>
    <row r="353" spans="1:20" s="70" customFormat="1" ht="14.4" x14ac:dyDescent="0.3">
      <c r="A353" s="65"/>
      <c r="B353" s="337"/>
      <c r="C353" s="349"/>
      <c r="D353" s="349"/>
      <c r="E353" s="352"/>
      <c r="F353" s="349"/>
      <c r="G353" s="353"/>
      <c r="H353" s="353"/>
      <c r="I353" s="349"/>
      <c r="J353" s="354"/>
      <c r="P353" s="65"/>
      <c r="Q353" s="65"/>
      <c r="R353" s="65"/>
      <c r="S353" s="65"/>
      <c r="T353" s="65"/>
    </row>
    <row r="354" spans="1:20" s="70" customFormat="1" ht="14.4" x14ac:dyDescent="0.3">
      <c r="A354" s="65"/>
      <c r="B354" s="337"/>
      <c r="C354" s="349"/>
      <c r="D354" s="349"/>
      <c r="E354" s="352"/>
      <c r="F354" s="349"/>
      <c r="G354" s="353"/>
      <c r="H354" s="353"/>
      <c r="I354" s="349"/>
      <c r="J354" s="354"/>
      <c r="P354" s="65"/>
      <c r="Q354" s="65"/>
      <c r="R354" s="65"/>
      <c r="S354" s="65"/>
      <c r="T354" s="65"/>
    </row>
    <row r="355" spans="1:20" s="70" customFormat="1" ht="14.4" x14ac:dyDescent="0.3">
      <c r="A355" s="65"/>
      <c r="B355" s="337"/>
      <c r="C355" s="349"/>
      <c r="D355" s="349"/>
      <c r="E355" s="352"/>
      <c r="F355" s="349"/>
      <c r="G355" s="353"/>
      <c r="H355" s="353"/>
      <c r="I355" s="349"/>
      <c r="J355" s="354"/>
      <c r="P355" s="65"/>
      <c r="Q355" s="65"/>
      <c r="R355" s="65"/>
      <c r="S355" s="65"/>
      <c r="T355" s="65"/>
    </row>
    <row r="356" spans="1:20" s="70" customFormat="1" ht="14.4" x14ac:dyDescent="0.3">
      <c r="A356" s="65"/>
      <c r="B356" s="337"/>
      <c r="C356" s="349"/>
      <c r="D356" s="349"/>
      <c r="E356" s="352"/>
      <c r="F356" s="349"/>
      <c r="G356" s="353"/>
      <c r="H356" s="353"/>
      <c r="I356" s="349"/>
      <c r="J356" s="354"/>
      <c r="P356" s="65"/>
      <c r="Q356" s="65"/>
      <c r="R356" s="65"/>
      <c r="S356" s="65"/>
      <c r="T356" s="65"/>
    </row>
    <row r="357" spans="1:20" s="70" customFormat="1" ht="14.4" x14ac:dyDescent="0.3">
      <c r="A357" s="65"/>
      <c r="B357" s="337"/>
      <c r="C357" s="349"/>
      <c r="D357" s="349"/>
      <c r="E357" s="352"/>
      <c r="F357" s="349"/>
      <c r="G357" s="353"/>
      <c r="H357" s="353"/>
      <c r="I357" s="349"/>
      <c r="J357" s="354"/>
      <c r="P357" s="65"/>
      <c r="Q357" s="65"/>
      <c r="R357" s="65"/>
      <c r="S357" s="65"/>
      <c r="T357" s="65"/>
    </row>
    <row r="358" spans="1:20" s="70" customFormat="1" ht="14.4" x14ac:dyDescent="0.3">
      <c r="A358" s="65"/>
      <c r="B358" s="337"/>
      <c r="C358" s="349"/>
      <c r="D358" s="349"/>
      <c r="E358" s="352"/>
      <c r="F358" s="349"/>
      <c r="G358" s="353"/>
      <c r="H358" s="353"/>
      <c r="I358" s="349"/>
      <c r="J358" s="354"/>
      <c r="P358" s="65"/>
      <c r="Q358" s="65"/>
      <c r="R358" s="65"/>
      <c r="S358" s="65"/>
      <c r="T358" s="65"/>
    </row>
    <row r="359" spans="1:20" s="70" customFormat="1" ht="14.4" x14ac:dyDescent="0.3">
      <c r="A359" s="65"/>
      <c r="B359" s="337"/>
      <c r="C359" s="349"/>
      <c r="D359" s="349"/>
      <c r="E359" s="352"/>
      <c r="F359" s="349"/>
      <c r="G359" s="353"/>
      <c r="H359" s="353"/>
      <c r="I359" s="349"/>
      <c r="J359" s="354"/>
      <c r="P359" s="65"/>
      <c r="Q359" s="65"/>
      <c r="R359" s="65"/>
      <c r="S359" s="65"/>
      <c r="T359" s="65"/>
    </row>
    <row r="360" spans="1:20" s="70" customFormat="1" ht="14.4" x14ac:dyDescent="0.3">
      <c r="A360" s="65"/>
      <c r="B360" s="337"/>
      <c r="C360" s="349"/>
      <c r="D360" s="349"/>
      <c r="E360" s="352"/>
      <c r="F360" s="349"/>
      <c r="G360" s="353"/>
      <c r="H360" s="353"/>
      <c r="I360" s="349"/>
      <c r="J360" s="354"/>
      <c r="P360" s="65"/>
      <c r="Q360" s="65"/>
      <c r="R360" s="65"/>
      <c r="S360" s="65"/>
      <c r="T360" s="65"/>
    </row>
    <row r="361" spans="1:20" s="70" customFormat="1" ht="14.4" x14ac:dyDescent="0.3">
      <c r="A361" s="65"/>
      <c r="B361" s="337"/>
      <c r="C361" s="349"/>
      <c r="D361" s="349"/>
      <c r="E361" s="352"/>
      <c r="F361" s="349"/>
      <c r="G361" s="353"/>
      <c r="H361" s="353"/>
      <c r="I361" s="349"/>
      <c r="J361" s="354"/>
      <c r="P361" s="65"/>
      <c r="Q361" s="65"/>
      <c r="R361" s="65"/>
      <c r="S361" s="65"/>
      <c r="T361" s="65"/>
    </row>
    <row r="362" spans="1:20" s="70" customFormat="1" ht="14.4" x14ac:dyDescent="0.3">
      <c r="A362" s="65"/>
      <c r="B362" s="337"/>
      <c r="C362" s="349"/>
      <c r="D362" s="349"/>
      <c r="E362" s="352"/>
      <c r="F362" s="349"/>
      <c r="G362" s="353"/>
      <c r="H362" s="353"/>
      <c r="I362" s="349"/>
      <c r="J362" s="354"/>
      <c r="P362" s="65"/>
      <c r="Q362" s="65"/>
      <c r="R362" s="65"/>
      <c r="S362" s="65"/>
      <c r="T362" s="65"/>
    </row>
    <row r="363" spans="1:20" s="70" customFormat="1" ht="14.4" x14ac:dyDescent="0.3">
      <c r="A363" s="65"/>
      <c r="B363" s="337"/>
      <c r="C363" s="349"/>
      <c r="D363" s="349"/>
      <c r="E363" s="352"/>
      <c r="F363" s="349"/>
      <c r="G363" s="353"/>
      <c r="H363" s="353"/>
      <c r="I363" s="349"/>
      <c r="J363" s="354"/>
      <c r="P363" s="65"/>
      <c r="Q363" s="65"/>
      <c r="R363" s="65"/>
      <c r="S363" s="65"/>
      <c r="T363" s="65"/>
    </row>
    <row r="364" spans="1:20" s="70" customFormat="1" ht="14.4" x14ac:dyDescent="0.3">
      <c r="A364" s="65"/>
      <c r="B364" s="337"/>
      <c r="C364" s="349"/>
      <c r="D364" s="349"/>
      <c r="E364" s="352"/>
      <c r="F364" s="349"/>
      <c r="G364" s="353"/>
      <c r="H364" s="353"/>
      <c r="I364" s="349"/>
      <c r="J364" s="354"/>
      <c r="P364" s="65"/>
      <c r="Q364" s="65"/>
      <c r="R364" s="65"/>
      <c r="S364" s="65"/>
      <c r="T364" s="65"/>
    </row>
    <row r="365" spans="1:20" s="70" customFormat="1" ht="14.4" x14ac:dyDescent="0.3">
      <c r="A365" s="65"/>
      <c r="B365" s="337"/>
      <c r="C365" s="349"/>
      <c r="D365" s="349"/>
      <c r="E365" s="352"/>
      <c r="F365" s="349"/>
      <c r="G365" s="353"/>
      <c r="H365" s="353"/>
      <c r="I365" s="349"/>
      <c r="J365" s="354"/>
      <c r="P365" s="65"/>
      <c r="Q365" s="65"/>
      <c r="R365" s="65"/>
      <c r="S365" s="65"/>
      <c r="T365" s="65"/>
    </row>
    <row r="366" spans="1:20" s="70" customFormat="1" ht="14.4" x14ac:dyDescent="0.3">
      <c r="A366" s="65"/>
      <c r="B366" s="337"/>
      <c r="C366" s="349"/>
      <c r="D366" s="349"/>
      <c r="E366" s="352"/>
      <c r="F366" s="349"/>
      <c r="G366" s="353"/>
      <c r="H366" s="353"/>
      <c r="I366" s="349"/>
      <c r="J366" s="354"/>
      <c r="P366" s="65"/>
      <c r="Q366" s="65"/>
      <c r="R366" s="65"/>
      <c r="S366" s="65"/>
      <c r="T366" s="65"/>
    </row>
    <row r="367" spans="1:20" s="70" customFormat="1" ht="14.4" x14ac:dyDescent="0.3">
      <c r="A367" s="65"/>
      <c r="B367" s="337"/>
      <c r="C367" s="349"/>
      <c r="D367" s="349"/>
      <c r="E367" s="352"/>
      <c r="F367" s="349"/>
      <c r="G367" s="353"/>
      <c r="H367" s="353"/>
      <c r="I367" s="349"/>
      <c r="J367" s="354"/>
      <c r="P367" s="65"/>
      <c r="Q367" s="65"/>
      <c r="R367" s="65"/>
      <c r="S367" s="65"/>
      <c r="T367" s="65"/>
    </row>
    <row r="368" spans="1:20" s="70" customFormat="1" ht="14.4" x14ac:dyDescent="0.3">
      <c r="A368" s="65"/>
      <c r="B368" s="337"/>
      <c r="C368" s="349"/>
      <c r="D368" s="349"/>
      <c r="E368" s="352"/>
      <c r="F368" s="349"/>
      <c r="G368" s="353"/>
      <c r="H368" s="353"/>
      <c r="I368" s="349"/>
      <c r="J368" s="354"/>
      <c r="P368" s="65"/>
      <c r="Q368" s="65"/>
      <c r="R368" s="65"/>
      <c r="S368" s="65"/>
      <c r="T368" s="65"/>
    </row>
    <row r="369" spans="1:20" s="70" customFormat="1" ht="14.4" x14ac:dyDescent="0.3">
      <c r="A369" s="65"/>
      <c r="B369" s="337"/>
      <c r="C369" s="349"/>
      <c r="D369" s="349"/>
      <c r="E369" s="352"/>
      <c r="F369" s="349"/>
      <c r="G369" s="353"/>
      <c r="H369" s="353"/>
      <c r="I369" s="349"/>
      <c r="J369" s="354"/>
      <c r="P369" s="65"/>
      <c r="Q369" s="65"/>
      <c r="R369" s="65"/>
      <c r="S369" s="65"/>
      <c r="T369" s="65"/>
    </row>
    <row r="370" spans="1:20" s="70" customFormat="1" ht="14.4" x14ac:dyDescent="0.3">
      <c r="A370" s="65"/>
      <c r="B370" s="337"/>
      <c r="C370" s="349"/>
      <c r="D370" s="349"/>
      <c r="E370" s="352"/>
      <c r="F370" s="349"/>
      <c r="G370" s="353"/>
      <c r="H370" s="353"/>
      <c r="I370" s="349"/>
      <c r="J370" s="354"/>
      <c r="P370" s="65"/>
      <c r="Q370" s="65"/>
      <c r="R370" s="65"/>
      <c r="S370" s="65"/>
      <c r="T370" s="65"/>
    </row>
    <row r="371" spans="1:20" s="70" customFormat="1" ht="14.4" x14ac:dyDescent="0.3">
      <c r="A371" s="65"/>
      <c r="B371" s="337"/>
      <c r="C371" s="349"/>
      <c r="D371" s="349"/>
      <c r="E371" s="352"/>
      <c r="F371" s="349"/>
      <c r="G371" s="353"/>
      <c r="H371" s="353"/>
      <c r="I371" s="349"/>
      <c r="J371" s="354"/>
      <c r="P371" s="65"/>
      <c r="Q371" s="65"/>
      <c r="R371" s="65"/>
      <c r="S371" s="65"/>
      <c r="T371" s="65"/>
    </row>
    <row r="372" spans="1:20" s="70" customFormat="1" ht="14.4" x14ac:dyDescent="0.3">
      <c r="A372" s="65"/>
      <c r="B372" s="337"/>
      <c r="C372" s="349"/>
      <c r="D372" s="349"/>
      <c r="E372" s="352"/>
      <c r="F372" s="349"/>
      <c r="G372" s="353"/>
      <c r="H372" s="353"/>
      <c r="I372" s="349"/>
      <c r="J372" s="354"/>
      <c r="P372" s="65"/>
      <c r="Q372" s="65"/>
      <c r="R372" s="65"/>
      <c r="S372" s="65"/>
      <c r="T372" s="65"/>
    </row>
    <row r="373" spans="1:20" s="70" customFormat="1" ht="14.4" x14ac:dyDescent="0.3">
      <c r="A373" s="65"/>
      <c r="B373" s="337"/>
      <c r="C373" s="349"/>
      <c r="D373" s="349"/>
      <c r="E373" s="352"/>
      <c r="F373" s="349"/>
      <c r="G373" s="353"/>
      <c r="H373" s="353"/>
      <c r="I373" s="349"/>
      <c r="J373" s="354"/>
      <c r="P373" s="65"/>
      <c r="Q373" s="65"/>
      <c r="R373" s="65"/>
      <c r="S373" s="65"/>
      <c r="T373" s="65"/>
    </row>
    <row r="374" spans="1:20" s="70" customFormat="1" ht="14.4" x14ac:dyDescent="0.3">
      <c r="A374" s="65"/>
      <c r="B374" s="337"/>
      <c r="C374" s="80"/>
      <c r="D374" s="80"/>
      <c r="E374" s="188"/>
      <c r="F374" s="80"/>
      <c r="G374" s="81"/>
      <c r="H374" s="81"/>
      <c r="I374" s="349"/>
      <c r="J374" s="354"/>
      <c r="P374" s="65"/>
      <c r="Q374" s="65"/>
      <c r="R374" s="65"/>
      <c r="S374" s="65"/>
      <c r="T374" s="65"/>
    </row>
    <row r="375" spans="1:20" s="70" customFormat="1" ht="14.4" x14ac:dyDescent="0.3">
      <c r="A375" s="65"/>
      <c r="B375" s="337"/>
      <c r="C375" s="80"/>
      <c r="D375" s="80"/>
      <c r="E375" s="188"/>
      <c r="F375" s="80"/>
      <c r="G375" s="81"/>
      <c r="H375" s="81"/>
      <c r="I375" s="349"/>
      <c r="J375" s="354"/>
      <c r="P375" s="65"/>
      <c r="Q375" s="65"/>
      <c r="R375" s="65"/>
      <c r="S375" s="65"/>
      <c r="T375" s="65"/>
    </row>
  </sheetData>
  <mergeCells count="121">
    <mergeCell ref="D179:L179"/>
    <mergeCell ref="C173:I173"/>
    <mergeCell ref="C174:I174"/>
    <mergeCell ref="C175:I175"/>
    <mergeCell ref="B176:B178"/>
    <mergeCell ref="I176:K176"/>
    <mergeCell ref="I177:K177"/>
    <mergeCell ref="I178:K178"/>
    <mergeCell ref="D161:L161"/>
    <mergeCell ref="C163:I163"/>
    <mergeCell ref="C164:I164"/>
    <mergeCell ref="C165:I165"/>
    <mergeCell ref="B166:B170"/>
    <mergeCell ref="D171:J171"/>
    <mergeCell ref="C155:I155"/>
    <mergeCell ref="C156:I156"/>
    <mergeCell ref="B157:B160"/>
    <mergeCell ref="I157:K157"/>
    <mergeCell ref="I158:K158"/>
    <mergeCell ref="I159:K159"/>
    <mergeCell ref="I160:K160"/>
    <mergeCell ref="D143:L143"/>
    <mergeCell ref="C145:I145"/>
    <mergeCell ref="C146:I146"/>
    <mergeCell ref="C147:I147"/>
    <mergeCell ref="B148:B149"/>
    <mergeCell ref="C154:I154"/>
    <mergeCell ref="C138:I138"/>
    <mergeCell ref="C139:I139"/>
    <mergeCell ref="B140:B142"/>
    <mergeCell ref="I140:K140"/>
    <mergeCell ref="I141:K141"/>
    <mergeCell ref="I142:K142"/>
    <mergeCell ref="D127:L127"/>
    <mergeCell ref="C129:I129"/>
    <mergeCell ref="C130:I130"/>
    <mergeCell ref="C131:I131"/>
    <mergeCell ref="B132:B134"/>
    <mergeCell ref="C137:I137"/>
    <mergeCell ref="C121:I121"/>
    <mergeCell ref="I122:K122"/>
    <mergeCell ref="I123:K123"/>
    <mergeCell ref="I124:K124"/>
    <mergeCell ref="I125:K125"/>
    <mergeCell ref="I126:K126"/>
    <mergeCell ref="C108:I108"/>
    <mergeCell ref="C109:I109"/>
    <mergeCell ref="C110:I110"/>
    <mergeCell ref="B111:B112"/>
    <mergeCell ref="C119:I119"/>
    <mergeCell ref="C120:I120"/>
    <mergeCell ref="I96:K96"/>
    <mergeCell ref="D97:L97"/>
    <mergeCell ref="C99:I99"/>
    <mergeCell ref="C100:I100"/>
    <mergeCell ref="C101:I101"/>
    <mergeCell ref="B102:B105"/>
    <mergeCell ref="D86:L86"/>
    <mergeCell ref="C88:I88"/>
    <mergeCell ref="C89:I89"/>
    <mergeCell ref="C90:I90"/>
    <mergeCell ref="B91:B96"/>
    <mergeCell ref="I91:K91"/>
    <mergeCell ref="I92:K92"/>
    <mergeCell ref="I93:K93"/>
    <mergeCell ref="I94:K94"/>
    <mergeCell ref="I95:K95"/>
    <mergeCell ref="C81:I81"/>
    <mergeCell ref="B82:B85"/>
    <mergeCell ref="I82:K82"/>
    <mergeCell ref="I83:K83"/>
    <mergeCell ref="I84:K84"/>
    <mergeCell ref="I85:K85"/>
    <mergeCell ref="C72:I72"/>
    <mergeCell ref="C73:I73"/>
    <mergeCell ref="B74:B76"/>
    <mergeCell ref="D77:J77"/>
    <mergeCell ref="C79:I79"/>
    <mergeCell ref="C80:I80"/>
    <mergeCell ref="B53:B60"/>
    <mergeCell ref="C63:I63"/>
    <mergeCell ref="C64:I64"/>
    <mergeCell ref="C65:I65"/>
    <mergeCell ref="B66:B68"/>
    <mergeCell ref="C71:I71"/>
    <mergeCell ref="C38:I38"/>
    <mergeCell ref="C39:I39"/>
    <mergeCell ref="B40:B47"/>
    <mergeCell ref="C50:I50"/>
    <mergeCell ref="C51:I51"/>
    <mergeCell ref="C52:I52"/>
    <mergeCell ref="B32:B34"/>
    <mergeCell ref="I32:K32"/>
    <mergeCell ref="I33:K33"/>
    <mergeCell ref="I34:K34"/>
    <mergeCell ref="D35:L35"/>
    <mergeCell ref="C37:I37"/>
    <mergeCell ref="C22:I22"/>
    <mergeCell ref="C23:I23"/>
    <mergeCell ref="B24:B26"/>
    <mergeCell ref="C29:I29"/>
    <mergeCell ref="C30:I30"/>
    <mergeCell ref="C31:I31"/>
    <mergeCell ref="D18:E18"/>
    <mergeCell ref="D19:E19"/>
    <mergeCell ref="C21:I21"/>
    <mergeCell ref="D8:E8"/>
    <mergeCell ref="D9:E9"/>
    <mergeCell ref="D10:E10"/>
    <mergeCell ref="D12:E12"/>
    <mergeCell ref="D13:E13"/>
    <mergeCell ref="D14:E14"/>
    <mergeCell ref="D2:E2"/>
    <mergeCell ref="D3:E3"/>
    <mergeCell ref="D4:E4"/>
    <mergeCell ref="D5:E5"/>
    <mergeCell ref="D6:E6"/>
    <mergeCell ref="D7:E7"/>
    <mergeCell ref="D15:E15"/>
    <mergeCell ref="D16:E16"/>
    <mergeCell ref="D17:E17"/>
  </mergeCells>
  <conditionalFormatting sqref="C48:C49 C129:C132 C113 C117 C134:C135 C78 C87 C161:C162 C107:C111">
    <cfRule type="cellIs" dxfId="127" priority="128" operator="equal">
      <formula>"Complete"</formula>
    </cfRule>
  </conditionalFormatting>
  <conditionalFormatting sqref="C106">
    <cfRule type="cellIs" dxfId="126" priority="127" operator="equal">
      <formula>"Complete"</formula>
    </cfRule>
  </conditionalFormatting>
  <conditionalFormatting sqref="C117">
    <cfRule type="cellIs" dxfId="125" priority="126" operator="equal">
      <formula>"Complete"</formula>
    </cfRule>
  </conditionalFormatting>
  <conditionalFormatting sqref="G149:G151 G158:G160">
    <cfRule type="cellIs" dxfId="124" priority="124" operator="equal">
      <formula>"Fail"</formula>
    </cfRule>
  </conditionalFormatting>
  <conditionalFormatting sqref="G149:G151 G158:G160">
    <cfRule type="cellIs" dxfId="123" priority="123" operator="equal">
      <formula>"Pass"</formula>
    </cfRule>
  </conditionalFormatting>
  <conditionalFormatting sqref="C69">
    <cfRule type="cellIs" dxfId="122" priority="125" operator="equal">
      <formula>"Complete"</formula>
    </cfRule>
  </conditionalFormatting>
  <conditionalFormatting sqref="C135">
    <cfRule type="cellIs" dxfId="121" priority="122" operator="equal">
      <formula>"Complete"</formula>
    </cfRule>
  </conditionalFormatting>
  <conditionalFormatting sqref="G41:G47">
    <cfRule type="cellIs" dxfId="120" priority="120" operator="equal">
      <formula>"Fail"</formula>
    </cfRule>
  </conditionalFormatting>
  <conditionalFormatting sqref="G41:G47">
    <cfRule type="cellIs" dxfId="119" priority="119" operator="equal">
      <formula>"Pass"</formula>
    </cfRule>
  </conditionalFormatting>
  <conditionalFormatting sqref="C144">
    <cfRule type="cellIs" dxfId="118" priority="121" operator="equal">
      <formula>"Complete"</formula>
    </cfRule>
  </conditionalFormatting>
  <conditionalFormatting sqref="H57 H59:H60">
    <cfRule type="cellIs" dxfId="117" priority="117" operator="equal">
      <formula>"Fail"</formula>
    </cfRule>
  </conditionalFormatting>
  <conditionalFormatting sqref="H57 H59:H60">
    <cfRule type="cellIs" dxfId="116" priority="116" operator="equal">
      <formula>"Pass"</formula>
    </cfRule>
  </conditionalFormatting>
  <conditionalFormatting sqref="C61">
    <cfRule type="cellIs" dxfId="115" priority="118" operator="equal">
      <formula>"Complete"</formula>
    </cfRule>
  </conditionalFormatting>
  <conditionalFormatting sqref="H58">
    <cfRule type="cellIs" dxfId="114" priority="115" operator="equal">
      <formula>"Fail"</formula>
    </cfRule>
  </conditionalFormatting>
  <conditionalFormatting sqref="H58">
    <cfRule type="cellIs" dxfId="113" priority="114" operator="equal">
      <formula>"Pass"</formula>
    </cfRule>
  </conditionalFormatting>
  <conditionalFormatting sqref="C62:C66 C69">
    <cfRule type="cellIs" dxfId="112" priority="113" operator="equal">
      <formula>"Complete"</formula>
    </cfRule>
  </conditionalFormatting>
  <conditionalFormatting sqref="C70">
    <cfRule type="cellIs" dxfId="111" priority="112" operator="equal">
      <formula>"Complete"</formula>
    </cfRule>
  </conditionalFormatting>
  <conditionalFormatting sqref="C77">
    <cfRule type="cellIs" dxfId="110" priority="111" operator="equal">
      <formula>"Complete"</formula>
    </cfRule>
  </conditionalFormatting>
  <conditionalFormatting sqref="C118">
    <cfRule type="cellIs" dxfId="109" priority="110" operator="equal">
      <formula>"Complete"</formula>
    </cfRule>
  </conditionalFormatting>
  <conditionalFormatting sqref="C128">
    <cfRule type="cellIs" dxfId="108" priority="109" operator="equal">
      <formula>"Complete"</formula>
    </cfRule>
  </conditionalFormatting>
  <conditionalFormatting sqref="C152">
    <cfRule type="cellIs" dxfId="107" priority="107" operator="equal">
      <formula>"Complete"</formula>
    </cfRule>
  </conditionalFormatting>
  <conditionalFormatting sqref="C145:C148">
    <cfRule type="cellIs" dxfId="106" priority="106" operator="equal">
      <formula>"Complete"</formula>
    </cfRule>
  </conditionalFormatting>
  <conditionalFormatting sqref="C152">
    <cfRule type="cellIs" dxfId="105" priority="108" operator="equal">
      <formula>"Complete"</formula>
    </cfRule>
  </conditionalFormatting>
  <conditionalFormatting sqref="C153">
    <cfRule type="cellIs" dxfId="104" priority="105" operator="equal">
      <formula>"Complete"</formula>
    </cfRule>
  </conditionalFormatting>
  <conditionalFormatting sqref="G103:G105">
    <cfRule type="cellIs" dxfId="103" priority="98" operator="equal">
      <formula>"Fail"</formula>
    </cfRule>
  </conditionalFormatting>
  <conditionalFormatting sqref="G103:G105">
    <cfRule type="cellIs" dxfId="102" priority="97" operator="equal">
      <formula>"Pass"</formula>
    </cfRule>
  </conditionalFormatting>
  <conditionalFormatting sqref="C188:C193">
    <cfRule type="cellIs" dxfId="101" priority="104" operator="equal">
      <formula>1</formula>
    </cfRule>
  </conditionalFormatting>
  <conditionalFormatting sqref="C194 C196">
    <cfRule type="cellIs" dxfId="100" priority="102" operator="equal">
      <formula>1</formula>
    </cfRule>
  </conditionalFormatting>
  <conditionalFormatting sqref="C197">
    <cfRule type="cellIs" dxfId="99" priority="101" operator="equal">
      <formula>1</formula>
    </cfRule>
  </conditionalFormatting>
  <conditionalFormatting sqref="C197:C200">
    <cfRule type="cellIs" dxfId="98" priority="103" operator="equal">
      <formula>1</formula>
    </cfRule>
  </conditionalFormatting>
  <conditionalFormatting sqref="G54:G60">
    <cfRule type="cellIs" dxfId="97" priority="100" operator="equal">
      <formula>"Fail"</formula>
    </cfRule>
  </conditionalFormatting>
  <conditionalFormatting sqref="G54:G60">
    <cfRule type="cellIs" dxfId="96" priority="99" operator="equal">
      <formula>"Pass"</formula>
    </cfRule>
  </conditionalFormatting>
  <conditionalFormatting sqref="G112:G116">
    <cfRule type="cellIs" dxfId="95" priority="96" operator="equal">
      <formula>"Fail"</formula>
    </cfRule>
  </conditionalFormatting>
  <conditionalFormatting sqref="G112:G116">
    <cfRule type="cellIs" dxfId="94" priority="95" operator="equal">
      <formula>"Pass"</formula>
    </cfRule>
  </conditionalFormatting>
  <conditionalFormatting sqref="G133:G134">
    <cfRule type="cellIs" dxfId="93" priority="94" operator="equal">
      <formula>"Fail"</formula>
    </cfRule>
  </conditionalFormatting>
  <conditionalFormatting sqref="G133:G134">
    <cfRule type="cellIs" dxfId="92" priority="93" operator="equal">
      <formula>"Pass"</formula>
    </cfRule>
  </conditionalFormatting>
  <conditionalFormatting sqref="G126">
    <cfRule type="cellIs" dxfId="91" priority="84" operator="equal">
      <formula>"Fail"</formula>
    </cfRule>
  </conditionalFormatting>
  <conditionalFormatting sqref="G126">
    <cfRule type="cellIs" dxfId="90" priority="83" operator="equal">
      <formula>"Pass"</formula>
    </cfRule>
  </conditionalFormatting>
  <conditionalFormatting sqref="C119">
    <cfRule type="cellIs" dxfId="89" priority="92" operator="equal">
      <formula>"Complete"</formula>
    </cfRule>
  </conditionalFormatting>
  <conditionalFormatting sqref="C120">
    <cfRule type="cellIs" dxfId="88" priority="91" operator="equal">
      <formula>"Complete"</formula>
    </cfRule>
  </conditionalFormatting>
  <conditionalFormatting sqref="C121">
    <cfRule type="cellIs" dxfId="87" priority="90" operator="equal">
      <formula>"Complete"</formula>
    </cfRule>
  </conditionalFormatting>
  <conditionalFormatting sqref="C122:F122">
    <cfRule type="cellIs" dxfId="86" priority="89" operator="equal">
      <formula>"Complete"</formula>
    </cfRule>
  </conditionalFormatting>
  <conditionalFormatting sqref="G124">
    <cfRule type="cellIs" dxfId="85" priority="88" operator="equal">
      <formula>"Fail"</formula>
    </cfRule>
  </conditionalFormatting>
  <conditionalFormatting sqref="G124">
    <cfRule type="cellIs" dxfId="84" priority="87" operator="equal">
      <formula>"Pass"</formula>
    </cfRule>
  </conditionalFormatting>
  <conditionalFormatting sqref="G125">
    <cfRule type="cellIs" dxfId="83" priority="86" operator="equal">
      <formula>"Fail"</formula>
    </cfRule>
  </conditionalFormatting>
  <conditionalFormatting sqref="G125">
    <cfRule type="cellIs" dxfId="82" priority="85" operator="equal">
      <formula>"Pass"</formula>
    </cfRule>
  </conditionalFormatting>
  <conditionalFormatting sqref="C127">
    <cfRule type="cellIs" dxfId="81" priority="82" operator="equal">
      <formula>"Complete"</formula>
    </cfRule>
  </conditionalFormatting>
  <conditionalFormatting sqref="C127">
    <cfRule type="cellIs" dxfId="80" priority="81" operator="equal">
      <formula>"Complete"</formula>
    </cfRule>
  </conditionalFormatting>
  <conditionalFormatting sqref="G123">
    <cfRule type="cellIs" dxfId="79" priority="80" operator="equal">
      <formula>"Fail"</formula>
    </cfRule>
  </conditionalFormatting>
  <conditionalFormatting sqref="G123">
    <cfRule type="cellIs" dxfId="78" priority="79" operator="equal">
      <formula>"Pass"</formula>
    </cfRule>
  </conditionalFormatting>
  <conditionalFormatting sqref="C154">
    <cfRule type="cellIs" dxfId="77" priority="78" operator="equal">
      <formula>"Complete"</formula>
    </cfRule>
  </conditionalFormatting>
  <conditionalFormatting sqref="C157:F157">
    <cfRule type="cellIs" dxfId="76" priority="77" operator="equal">
      <formula>"Complete"</formula>
    </cfRule>
  </conditionalFormatting>
  <conditionalFormatting sqref="C172 C181">
    <cfRule type="cellIs" dxfId="75" priority="76" operator="equal">
      <formula>"Complete"</formula>
    </cfRule>
  </conditionalFormatting>
  <conditionalFormatting sqref="C172 C181">
    <cfRule type="cellIs" dxfId="74" priority="75" operator="equal">
      <formula>"Complete"</formula>
    </cfRule>
  </conditionalFormatting>
  <conditionalFormatting sqref="C155">
    <cfRule type="cellIs" dxfId="73" priority="74" operator="equal">
      <formula>"Complete"</formula>
    </cfRule>
  </conditionalFormatting>
  <conditionalFormatting sqref="C156">
    <cfRule type="cellIs" dxfId="72" priority="73" operator="equal">
      <formula>"Complete"</formula>
    </cfRule>
  </conditionalFormatting>
  <conditionalFormatting sqref="C198">
    <cfRule type="cellIs" dxfId="71" priority="72" operator="equal">
      <formula>1</formula>
    </cfRule>
  </conditionalFormatting>
  <conditionalFormatting sqref="C137:C140 C142:C143">
    <cfRule type="cellIs" dxfId="70" priority="71" operator="equal">
      <formula>"Complete"</formula>
    </cfRule>
  </conditionalFormatting>
  <conditionalFormatting sqref="C143">
    <cfRule type="cellIs" dxfId="69" priority="70" operator="equal">
      <formula>"Complete"</formula>
    </cfRule>
  </conditionalFormatting>
  <conditionalFormatting sqref="G141:G142">
    <cfRule type="cellIs" dxfId="68" priority="69" operator="equal">
      <formula>"Fail"</formula>
    </cfRule>
  </conditionalFormatting>
  <conditionalFormatting sqref="G141:G142">
    <cfRule type="cellIs" dxfId="67" priority="68" operator="equal">
      <formula>"Pass"</formula>
    </cfRule>
  </conditionalFormatting>
  <conditionalFormatting sqref="C136">
    <cfRule type="cellIs" dxfId="66" priority="67" operator="equal">
      <formula>"Complete"</formula>
    </cfRule>
  </conditionalFormatting>
  <conditionalFormatting sqref="G67">
    <cfRule type="cellIs" dxfId="65" priority="66" operator="equal">
      <formula>"Fail"</formula>
    </cfRule>
  </conditionalFormatting>
  <conditionalFormatting sqref="G67">
    <cfRule type="cellIs" dxfId="64" priority="65" operator="equal">
      <formula>"Pass"</formula>
    </cfRule>
  </conditionalFormatting>
  <conditionalFormatting sqref="G68">
    <cfRule type="cellIs" dxfId="63" priority="64" operator="equal">
      <formula>"Fail"</formula>
    </cfRule>
  </conditionalFormatting>
  <conditionalFormatting sqref="G68">
    <cfRule type="cellIs" dxfId="62" priority="63" operator="equal">
      <formula>"Pass"</formula>
    </cfRule>
  </conditionalFormatting>
  <conditionalFormatting sqref="G75">
    <cfRule type="cellIs" dxfId="61" priority="62" operator="equal">
      <formula>"Fail"</formula>
    </cfRule>
  </conditionalFormatting>
  <conditionalFormatting sqref="G75">
    <cfRule type="cellIs" dxfId="60" priority="61" operator="equal">
      <formula>"Pass"</formula>
    </cfRule>
  </conditionalFormatting>
  <conditionalFormatting sqref="G76">
    <cfRule type="cellIs" dxfId="59" priority="60" operator="equal">
      <formula>"Fail"</formula>
    </cfRule>
  </conditionalFormatting>
  <conditionalFormatting sqref="G76">
    <cfRule type="cellIs" dxfId="58" priority="59" operator="equal">
      <formula>"Pass"</formula>
    </cfRule>
  </conditionalFormatting>
  <conditionalFormatting sqref="C98">
    <cfRule type="cellIs" dxfId="57" priority="58" operator="equal">
      <formula>"Complete"</formula>
    </cfRule>
  </conditionalFormatting>
  <conditionalFormatting sqref="C97">
    <cfRule type="cellIs" dxfId="56" priority="57" operator="equal">
      <formula>"Complete"</formula>
    </cfRule>
  </conditionalFormatting>
  <conditionalFormatting sqref="C195">
    <cfRule type="cellIs" dxfId="55" priority="56" operator="equal">
      <formula>1</formula>
    </cfRule>
  </conditionalFormatting>
  <conditionalFormatting sqref="C200">
    <cfRule type="cellIs" dxfId="54" priority="49" operator="equal">
      <formula>1</formula>
    </cfRule>
  </conditionalFormatting>
  <conditionalFormatting sqref="C197">
    <cfRule type="cellIs" dxfId="53" priority="55" operator="equal">
      <formula>1</formula>
    </cfRule>
  </conditionalFormatting>
  <conditionalFormatting sqref="C200">
    <cfRule type="cellIs" dxfId="52" priority="54" operator="equal">
      <formula>1</formula>
    </cfRule>
  </conditionalFormatting>
  <conditionalFormatting sqref="C196">
    <cfRule type="cellIs" dxfId="51" priority="53" operator="equal">
      <formula>1</formula>
    </cfRule>
  </conditionalFormatting>
  <conditionalFormatting sqref="C197">
    <cfRule type="cellIs" dxfId="50" priority="52" operator="equal">
      <formula>1</formula>
    </cfRule>
  </conditionalFormatting>
  <conditionalFormatting sqref="C196">
    <cfRule type="cellIs" dxfId="49" priority="51" operator="equal">
      <formula>1</formula>
    </cfRule>
  </conditionalFormatting>
  <conditionalFormatting sqref="C199">
    <cfRule type="cellIs" dxfId="48" priority="50" operator="equal">
      <formula>1</formula>
    </cfRule>
  </conditionalFormatting>
  <conditionalFormatting sqref="G92">
    <cfRule type="cellIs" dxfId="47" priority="48" operator="equal">
      <formula>"Fail"</formula>
    </cfRule>
  </conditionalFormatting>
  <conditionalFormatting sqref="G92">
    <cfRule type="cellIs" dxfId="46" priority="47" operator="equal">
      <formula>"Pass"</formula>
    </cfRule>
  </conditionalFormatting>
  <conditionalFormatting sqref="G93">
    <cfRule type="cellIs" dxfId="45" priority="46" operator="equal">
      <formula>"Fail"</formula>
    </cfRule>
  </conditionalFormatting>
  <conditionalFormatting sqref="G93">
    <cfRule type="cellIs" dxfId="44" priority="45" operator="equal">
      <formula>"Pass"</formula>
    </cfRule>
  </conditionalFormatting>
  <conditionalFormatting sqref="G94">
    <cfRule type="cellIs" dxfId="43" priority="44" operator="equal">
      <formula>"Fail"</formula>
    </cfRule>
  </conditionalFormatting>
  <conditionalFormatting sqref="G94">
    <cfRule type="cellIs" dxfId="42" priority="43" operator="equal">
      <formula>"Pass"</formula>
    </cfRule>
  </conditionalFormatting>
  <conditionalFormatting sqref="G95">
    <cfRule type="cellIs" dxfId="41" priority="42" operator="equal">
      <formula>"Fail"</formula>
    </cfRule>
  </conditionalFormatting>
  <conditionalFormatting sqref="G95">
    <cfRule type="cellIs" dxfId="40" priority="41" operator="equal">
      <formula>"Pass"</formula>
    </cfRule>
  </conditionalFormatting>
  <conditionalFormatting sqref="G96">
    <cfRule type="cellIs" dxfId="39" priority="40" operator="equal">
      <formula>"Fail"</formula>
    </cfRule>
  </conditionalFormatting>
  <conditionalFormatting sqref="G96">
    <cfRule type="cellIs" dxfId="38" priority="39" operator="equal">
      <formula>"Pass"</formula>
    </cfRule>
  </conditionalFormatting>
  <conditionalFormatting sqref="G167:G170">
    <cfRule type="cellIs" dxfId="37" priority="38" operator="equal">
      <formula>"Fail"</formula>
    </cfRule>
  </conditionalFormatting>
  <conditionalFormatting sqref="G167:G170">
    <cfRule type="cellIs" dxfId="36" priority="37" operator="equal">
      <formula>"Pass"</formula>
    </cfRule>
  </conditionalFormatting>
  <conditionalFormatting sqref="C163">
    <cfRule type="cellIs" dxfId="35" priority="36" operator="equal">
      <formula>"Complete"</formula>
    </cfRule>
  </conditionalFormatting>
  <conditionalFormatting sqref="C166:F166">
    <cfRule type="cellIs" dxfId="34" priority="35" operator="equal">
      <formula>"Complete"</formula>
    </cfRule>
  </conditionalFormatting>
  <conditionalFormatting sqref="C171">
    <cfRule type="cellIs" dxfId="33" priority="34" operator="equal">
      <formula>"Complete"</formula>
    </cfRule>
  </conditionalFormatting>
  <conditionalFormatting sqref="C171">
    <cfRule type="cellIs" dxfId="32" priority="33" operator="equal">
      <formula>"Complete"</formula>
    </cfRule>
  </conditionalFormatting>
  <conditionalFormatting sqref="C164">
    <cfRule type="cellIs" dxfId="31" priority="32" operator="equal">
      <formula>"Complete"</formula>
    </cfRule>
  </conditionalFormatting>
  <conditionalFormatting sqref="C165">
    <cfRule type="cellIs" dxfId="30" priority="31" operator="equal">
      <formula>"Complete"</formula>
    </cfRule>
  </conditionalFormatting>
  <conditionalFormatting sqref="C173">
    <cfRule type="cellIs" dxfId="29" priority="30" operator="equal">
      <formula>"Complete"</formula>
    </cfRule>
  </conditionalFormatting>
  <conditionalFormatting sqref="C176:F176">
    <cfRule type="cellIs" dxfId="28" priority="29" operator="equal">
      <formula>"Complete"</formula>
    </cfRule>
  </conditionalFormatting>
  <conditionalFormatting sqref="C179:C180">
    <cfRule type="cellIs" dxfId="27" priority="28" operator="equal">
      <formula>"Complete"</formula>
    </cfRule>
  </conditionalFormatting>
  <conditionalFormatting sqref="C179:C180">
    <cfRule type="cellIs" dxfId="26" priority="27" operator="equal">
      <formula>"Complete"</formula>
    </cfRule>
  </conditionalFormatting>
  <conditionalFormatting sqref="C174">
    <cfRule type="cellIs" dxfId="25" priority="26" operator="equal">
      <formula>"Complete"</formula>
    </cfRule>
  </conditionalFormatting>
  <conditionalFormatting sqref="C175">
    <cfRule type="cellIs" dxfId="24" priority="25" operator="equal">
      <formula>"Complete"</formula>
    </cfRule>
  </conditionalFormatting>
  <conditionalFormatting sqref="C201:C204">
    <cfRule type="cellIs" dxfId="23" priority="24" operator="equal">
      <formula>1</formula>
    </cfRule>
  </conditionalFormatting>
  <conditionalFormatting sqref="C202:C204">
    <cfRule type="cellIs" dxfId="22" priority="21" operator="equal">
      <formula>1</formula>
    </cfRule>
  </conditionalFormatting>
  <conditionalFormatting sqref="C202:C204">
    <cfRule type="cellIs" dxfId="21" priority="23" operator="equal">
      <formula>1</formula>
    </cfRule>
  </conditionalFormatting>
  <conditionalFormatting sqref="C201">
    <cfRule type="cellIs" dxfId="20" priority="22" operator="equal">
      <formula>1</formula>
    </cfRule>
  </conditionalFormatting>
  <conditionalFormatting sqref="G177:G178">
    <cfRule type="cellIs" dxfId="19" priority="20" operator="equal">
      <formula>"Fail"</formula>
    </cfRule>
  </conditionalFormatting>
  <conditionalFormatting sqref="G177:G178">
    <cfRule type="cellIs" dxfId="18" priority="19" operator="equal">
      <formula>"Pass"</formula>
    </cfRule>
  </conditionalFormatting>
  <conditionalFormatting sqref="C21:C24 C26:C27">
    <cfRule type="cellIs" dxfId="17" priority="18" operator="equal">
      <formula>"Complete"</formula>
    </cfRule>
  </conditionalFormatting>
  <conditionalFormatting sqref="C27">
    <cfRule type="cellIs" dxfId="16" priority="17" operator="equal">
      <formula>"Complete"</formula>
    </cfRule>
  </conditionalFormatting>
  <conditionalFormatting sqref="G25:G26">
    <cfRule type="cellIs" dxfId="15" priority="16" operator="equal">
      <formula>"Fail"</formula>
    </cfRule>
  </conditionalFormatting>
  <conditionalFormatting sqref="G25:G26">
    <cfRule type="cellIs" dxfId="14" priority="15" operator="equal">
      <formula>"Pass"</formula>
    </cfRule>
  </conditionalFormatting>
  <conditionalFormatting sqref="C35:C36">
    <cfRule type="cellIs" dxfId="13" priority="14" operator="equal">
      <formula>"Complete"</formula>
    </cfRule>
  </conditionalFormatting>
  <conditionalFormatting sqref="G33">
    <cfRule type="cellIs" dxfId="12" priority="13" operator="equal">
      <formula>"Fail"</formula>
    </cfRule>
  </conditionalFormatting>
  <conditionalFormatting sqref="G33">
    <cfRule type="cellIs" dxfId="11" priority="12" operator="equal">
      <formula>"Pass"</formula>
    </cfRule>
  </conditionalFormatting>
  <conditionalFormatting sqref="G34">
    <cfRule type="cellIs" dxfId="10" priority="11" operator="equal">
      <formula>"Fail"</formula>
    </cfRule>
  </conditionalFormatting>
  <conditionalFormatting sqref="G34">
    <cfRule type="cellIs" dxfId="9" priority="10" operator="equal">
      <formula>"Pass"</formula>
    </cfRule>
  </conditionalFormatting>
  <conditionalFormatting sqref="C30:C31">
    <cfRule type="cellIs" dxfId="8" priority="9" operator="equal">
      <formula>"Complete"</formula>
    </cfRule>
  </conditionalFormatting>
  <conditionalFormatting sqref="C34">
    <cfRule type="cellIs" dxfId="7" priority="8" operator="equal">
      <formula>"Complete"</formula>
    </cfRule>
  </conditionalFormatting>
  <conditionalFormatting sqref="C86">
    <cfRule type="cellIs" dxfId="6" priority="7" operator="equal">
      <formula>"Complete"</formula>
    </cfRule>
  </conditionalFormatting>
  <conditionalFormatting sqref="G83">
    <cfRule type="cellIs" dxfId="5" priority="6" operator="equal">
      <formula>"Fail"</formula>
    </cfRule>
  </conditionalFormatting>
  <conditionalFormatting sqref="G83">
    <cfRule type="cellIs" dxfId="4" priority="5" operator="equal">
      <formula>"Pass"</formula>
    </cfRule>
  </conditionalFormatting>
  <conditionalFormatting sqref="G84">
    <cfRule type="cellIs" dxfId="3" priority="4" operator="equal">
      <formula>"Fail"</formula>
    </cfRule>
  </conditionalFormatting>
  <conditionalFormatting sqref="G84">
    <cfRule type="cellIs" dxfId="2" priority="3" operator="equal">
      <formula>"Pass"</formula>
    </cfRule>
  </conditionalFormatting>
  <conditionalFormatting sqref="G85">
    <cfRule type="cellIs" dxfId="1" priority="2" operator="equal">
      <formula>"Fail"</formula>
    </cfRule>
  </conditionalFormatting>
  <conditionalFormatting sqref="G85">
    <cfRule type="cellIs" dxfId="0" priority="1" operator="equal">
      <formula>"Pass"</formula>
    </cfRule>
  </conditionalFormatting>
  <dataValidations count="1">
    <dataValidation type="list" allowBlank="1" showInputMessage="1" showErrorMessage="1" sqref="G41:G47 G177:G178 G92:G96 G141:G142 G158:G160 G123:G126 G149:G151 G133:G134 G112:G116 G103:G105 G54:G60 G67:G68 G75:G76 G83:G85 G25:G26 G33:G34 G167:G170" xr:uid="{C4608E72-B435-419F-AC8D-17632F1A87A6}">
      <formula1>$G$183:$G$186</formula1>
    </dataValidation>
  </dataValidations>
  <pageMargins left="0.7" right="0.7" top="0.75" bottom="0.75" header="0.3" footer="0.3"/>
  <pageSetup paperSize="8" scale="3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C50-8579-4D8A-AD0A-CBEC98D83A1E}">
  <dimension ref="A1:BY143"/>
  <sheetViews>
    <sheetView zoomScale="80" zoomScaleNormal="80" workbookViewId="0">
      <selection activeCell="D18" sqref="D18"/>
    </sheetView>
  </sheetViews>
  <sheetFormatPr defaultRowHeight="14.4" x14ac:dyDescent="0.3"/>
  <cols>
    <col min="1" max="1" width="3" customWidth="1"/>
    <col min="2" max="2" width="57.6640625" bestFit="1" customWidth="1"/>
    <col min="3" max="3" width="93.88671875" bestFit="1" customWidth="1"/>
    <col min="4" max="4" width="104.33203125" customWidth="1"/>
  </cols>
  <sheetData>
    <row r="1" spans="1:77" x14ac:dyDescent="0.3">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row>
    <row r="2" spans="1:77" x14ac:dyDescent="0.3">
      <c r="A2" s="26"/>
      <c r="B2" s="894" t="s">
        <v>594</v>
      </c>
      <c r="C2" s="894"/>
      <c r="D2" s="894"/>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row>
    <row r="3" spans="1:77" x14ac:dyDescent="0.3">
      <c r="A3" s="26"/>
      <c r="B3" s="894"/>
      <c r="C3" s="894"/>
      <c r="D3" s="894"/>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spans="1:77" x14ac:dyDescent="0.3">
      <c r="A4" s="26"/>
      <c r="B4" s="53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row>
    <row r="5" spans="1:77" x14ac:dyDescent="0.3">
      <c r="A5" s="26"/>
      <c r="B5" s="532"/>
      <c r="C5" s="577" t="s">
        <v>1422</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row>
    <row r="6" spans="1:77" x14ac:dyDescent="0.3">
      <c r="A6" s="26"/>
      <c r="B6" s="540"/>
      <c r="C6" s="577" t="s">
        <v>1421</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row>
    <row r="7" spans="1:77" x14ac:dyDescent="0.3">
      <c r="A7" s="546"/>
      <c r="B7" s="546"/>
      <c r="C7" s="546"/>
      <c r="D7" s="546"/>
      <c r="E7" s="546"/>
      <c r="F7" s="546"/>
      <c r="G7" s="546"/>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row>
    <row r="8" spans="1:77" x14ac:dyDescent="0.3">
      <c r="A8" s="26"/>
      <c r="B8" s="52" t="s">
        <v>432</v>
      </c>
      <c r="C8" s="53" t="s">
        <v>169</v>
      </c>
      <c r="D8" s="53" t="s">
        <v>170</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row>
    <row r="9" spans="1:77" x14ac:dyDescent="0.3">
      <c r="A9" s="26"/>
      <c r="B9" s="54" t="s">
        <v>171</v>
      </c>
      <c r="C9" s="54" t="s">
        <v>172</v>
      </c>
      <c r="D9" s="54" t="s">
        <v>173</v>
      </c>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row>
    <row r="10" spans="1:77" x14ac:dyDescent="0.3">
      <c r="A10" s="26"/>
      <c r="B10" s="54" t="s">
        <v>174</v>
      </c>
      <c r="C10" s="54" t="s">
        <v>175</v>
      </c>
      <c r="D10" s="54" t="s">
        <v>173</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row>
    <row r="11" spans="1:77" x14ac:dyDescent="0.3">
      <c r="A11" s="26"/>
      <c r="B11" s="54" t="s">
        <v>176</v>
      </c>
      <c r="C11" s="54" t="s">
        <v>177</v>
      </c>
      <c r="D11" s="54" t="s">
        <v>173</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row>
    <row r="12" spans="1:77" x14ac:dyDescent="0.3">
      <c r="A12" s="26"/>
      <c r="B12" s="54" t="s">
        <v>178</v>
      </c>
      <c r="C12" s="54" t="s">
        <v>179</v>
      </c>
      <c r="D12" s="54" t="s">
        <v>173</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77" x14ac:dyDescent="0.3">
      <c r="A13" s="26"/>
      <c r="B13" s="54" t="s">
        <v>180</v>
      </c>
      <c r="C13" s="54" t="s">
        <v>181</v>
      </c>
      <c r="D13" s="54" t="s">
        <v>173</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77" x14ac:dyDescent="0.3">
      <c r="A14" s="26"/>
      <c r="B14" s="54" t="s">
        <v>182</v>
      </c>
      <c r="C14" s="54" t="s">
        <v>183</v>
      </c>
      <c r="D14" s="54" t="s">
        <v>173</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x14ac:dyDescent="0.3">
      <c r="A15" s="26"/>
      <c r="B15" s="54" t="s">
        <v>184</v>
      </c>
      <c r="C15" s="54" t="s">
        <v>185</v>
      </c>
      <c r="D15" s="54" t="s">
        <v>173</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row>
    <row r="16" spans="1:77" x14ac:dyDescent="0.3">
      <c r="A16" s="26"/>
      <c r="B16" s="54" t="s">
        <v>186</v>
      </c>
      <c r="C16" s="54" t="s">
        <v>187</v>
      </c>
      <c r="D16" s="54" t="s">
        <v>173</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row>
    <row r="17" spans="1:77" x14ac:dyDescent="0.3">
      <c r="A17" s="26"/>
      <c r="B17" s="54" t="s">
        <v>188</v>
      </c>
      <c r="C17" s="54" t="s">
        <v>189</v>
      </c>
      <c r="D17" s="54" t="s">
        <v>173</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row>
    <row r="18" spans="1:77" x14ac:dyDescent="0.3">
      <c r="A18" s="26"/>
      <c r="B18" s="54" t="s">
        <v>190</v>
      </c>
      <c r="C18" s="54" t="s">
        <v>191</v>
      </c>
      <c r="D18" s="55" t="s">
        <v>173</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row>
    <row r="19" spans="1:77" x14ac:dyDescent="0.3">
      <c r="A19" s="26"/>
      <c r="B19" s="54" t="s">
        <v>192</v>
      </c>
      <c r="C19" s="54" t="s">
        <v>193</v>
      </c>
      <c r="D19" s="54" t="s">
        <v>194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row>
    <row r="20" spans="1:77" x14ac:dyDescent="0.3">
      <c r="A20" s="26"/>
      <c r="B20" s="54" t="s">
        <v>195</v>
      </c>
      <c r="C20" s="54" t="s">
        <v>433</v>
      </c>
      <c r="D20" s="54" t="s">
        <v>196</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row>
    <row r="21" spans="1:77" s="579" customFormat="1" x14ac:dyDescent="0.3">
      <c r="A21" s="576"/>
      <c r="B21" s="578" t="s">
        <v>434</v>
      </c>
      <c r="C21" s="578" t="s">
        <v>435</v>
      </c>
      <c r="D21" s="578" t="s">
        <v>482</v>
      </c>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row>
    <row r="22" spans="1:77" s="579" customFormat="1" x14ac:dyDescent="0.3">
      <c r="A22" s="576"/>
      <c r="B22" s="578" t="s">
        <v>436</v>
      </c>
      <c r="C22" s="578" t="s">
        <v>437</v>
      </c>
      <c r="D22" s="578" t="s">
        <v>483</v>
      </c>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576"/>
      <c r="BW22" s="576"/>
      <c r="BX22" s="576"/>
      <c r="BY22" s="576"/>
    </row>
    <row r="23" spans="1:77" s="579" customFormat="1" x14ac:dyDescent="0.3">
      <c r="A23" s="576"/>
      <c r="B23" s="580" t="s">
        <v>197</v>
      </c>
      <c r="C23" s="580" t="s">
        <v>191</v>
      </c>
      <c r="D23" s="581" t="s">
        <v>196</v>
      </c>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6"/>
      <c r="BY23" s="576"/>
    </row>
    <row r="24" spans="1:77" s="579" customFormat="1" x14ac:dyDescent="0.3">
      <c r="A24" s="576"/>
      <c r="B24" s="580" t="s">
        <v>198</v>
      </c>
      <c r="C24" s="580" t="s">
        <v>199</v>
      </c>
      <c r="D24" s="580" t="s">
        <v>200</v>
      </c>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6"/>
      <c r="BY24" s="576"/>
    </row>
    <row r="25" spans="1:77" s="579" customFormat="1" x14ac:dyDescent="0.3">
      <c r="A25" s="576"/>
      <c r="B25" s="580" t="s">
        <v>201</v>
      </c>
      <c r="C25" s="580" t="s">
        <v>202</v>
      </c>
      <c r="D25" s="580" t="s">
        <v>200</v>
      </c>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6"/>
      <c r="BY25" s="576"/>
    </row>
    <row r="26" spans="1:77" s="579" customFormat="1" x14ac:dyDescent="0.3">
      <c r="A26" s="576"/>
      <c r="B26" s="582" t="s">
        <v>438</v>
      </c>
      <c r="C26" s="583" t="s">
        <v>169</v>
      </c>
      <c r="D26" s="583" t="s">
        <v>170</v>
      </c>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6"/>
      <c r="BY26" s="576"/>
    </row>
    <row r="27" spans="1:77" s="579" customFormat="1" x14ac:dyDescent="0.3">
      <c r="A27" s="576"/>
      <c r="B27" s="210" t="s">
        <v>203</v>
      </c>
      <c r="C27" s="210" t="s">
        <v>204</v>
      </c>
      <c r="D27" s="210" t="s">
        <v>205</v>
      </c>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6"/>
      <c r="BY27" s="576"/>
    </row>
    <row r="28" spans="1:77" s="579" customFormat="1" x14ac:dyDescent="0.3">
      <c r="A28" s="576"/>
      <c r="B28" s="210" t="s">
        <v>206</v>
      </c>
      <c r="C28" s="210" t="s">
        <v>207</v>
      </c>
      <c r="D28" s="210" t="s">
        <v>208</v>
      </c>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6"/>
      <c r="BY28" s="576"/>
    </row>
    <row r="29" spans="1:77" s="579" customFormat="1" x14ac:dyDescent="0.3">
      <c r="A29" s="576"/>
      <c r="B29" s="210" t="s">
        <v>182</v>
      </c>
      <c r="C29" s="210" t="s">
        <v>209</v>
      </c>
      <c r="D29" s="210" t="s">
        <v>205</v>
      </c>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6"/>
      <c r="BY29" s="576"/>
    </row>
    <row r="30" spans="1:77" s="579" customFormat="1" x14ac:dyDescent="0.3">
      <c r="A30" s="576"/>
      <c r="B30" s="210" t="s">
        <v>210</v>
      </c>
      <c r="C30" s="210" t="s">
        <v>211</v>
      </c>
      <c r="D30" s="210" t="s">
        <v>205</v>
      </c>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row>
    <row r="31" spans="1:77" s="579" customFormat="1" x14ac:dyDescent="0.3">
      <c r="A31" s="576"/>
      <c r="B31" s="210" t="s">
        <v>212</v>
      </c>
      <c r="C31" s="210" t="s">
        <v>213</v>
      </c>
      <c r="D31" s="210" t="s">
        <v>205</v>
      </c>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row>
    <row r="32" spans="1:77" s="579" customFormat="1" x14ac:dyDescent="0.3">
      <c r="A32" s="576"/>
      <c r="B32" s="210" t="s">
        <v>184</v>
      </c>
      <c r="C32" s="210" t="s">
        <v>214</v>
      </c>
      <c r="D32" s="210" t="s">
        <v>205</v>
      </c>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row>
    <row r="33" spans="1:77" s="579" customFormat="1" x14ac:dyDescent="0.3">
      <c r="A33" s="576"/>
      <c r="B33" s="210" t="s">
        <v>215</v>
      </c>
      <c r="C33" s="210" t="s">
        <v>216</v>
      </c>
      <c r="D33" s="210" t="s">
        <v>205</v>
      </c>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6"/>
      <c r="BY33" s="576"/>
    </row>
    <row r="34" spans="1:77" s="579" customFormat="1" x14ac:dyDescent="0.3">
      <c r="A34" s="576"/>
      <c r="B34" s="210" t="s">
        <v>190</v>
      </c>
      <c r="C34" s="210" t="s">
        <v>217</v>
      </c>
      <c r="D34" s="210" t="s">
        <v>218</v>
      </c>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6"/>
      <c r="BY34" s="576"/>
    </row>
    <row r="35" spans="1:77" s="579" customFormat="1" x14ac:dyDescent="0.3">
      <c r="A35" s="576"/>
      <c r="B35" s="210" t="s">
        <v>195</v>
      </c>
      <c r="C35" s="210" t="s">
        <v>219</v>
      </c>
      <c r="D35" s="210" t="s">
        <v>218</v>
      </c>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6"/>
      <c r="BY35" s="576"/>
    </row>
    <row r="36" spans="1:77" s="579" customFormat="1" x14ac:dyDescent="0.3">
      <c r="A36" s="576"/>
      <c r="B36" s="210" t="s">
        <v>220</v>
      </c>
      <c r="C36" s="210" t="s">
        <v>221</v>
      </c>
      <c r="D36" s="210" t="s">
        <v>218</v>
      </c>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6"/>
      <c r="BY36" s="576"/>
    </row>
    <row r="37" spans="1:77" s="579" customFormat="1" x14ac:dyDescent="0.3">
      <c r="A37" s="576"/>
      <c r="B37" s="210" t="s">
        <v>222</v>
      </c>
      <c r="C37" s="210" t="s">
        <v>223</v>
      </c>
      <c r="D37" s="210" t="s">
        <v>218</v>
      </c>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76"/>
    </row>
    <row r="38" spans="1:77" s="579" customFormat="1" x14ac:dyDescent="0.3">
      <c r="A38" s="576"/>
      <c r="B38" s="210" t="s">
        <v>224</v>
      </c>
      <c r="C38" s="210" t="s">
        <v>225</v>
      </c>
      <c r="D38" s="210" t="s">
        <v>218</v>
      </c>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6"/>
      <c r="BY38" s="576"/>
    </row>
    <row r="39" spans="1:77" s="579" customFormat="1" x14ac:dyDescent="0.3">
      <c r="A39" s="576"/>
      <c r="B39" s="210" t="s">
        <v>226</v>
      </c>
      <c r="C39" s="210" t="s">
        <v>227</v>
      </c>
      <c r="D39" s="210" t="s">
        <v>208</v>
      </c>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6"/>
      <c r="BY39" s="576"/>
    </row>
    <row r="40" spans="1:77" s="579" customFormat="1" x14ac:dyDescent="0.3">
      <c r="A40" s="576"/>
      <c r="B40" s="210" t="s">
        <v>228</v>
      </c>
      <c r="C40" s="210" t="s">
        <v>241</v>
      </c>
      <c r="D40" s="210" t="s">
        <v>1629</v>
      </c>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6"/>
      <c r="BY40" s="576"/>
    </row>
    <row r="41" spans="1:77" s="579" customFormat="1" x14ac:dyDescent="0.3">
      <c r="A41" s="576"/>
      <c r="B41" s="210" t="s">
        <v>229</v>
      </c>
      <c r="C41" s="210" t="s">
        <v>230</v>
      </c>
      <c r="D41" s="210" t="s">
        <v>208</v>
      </c>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6"/>
      <c r="BY41" s="576"/>
    </row>
    <row r="42" spans="1:77" s="579" customFormat="1" x14ac:dyDescent="0.3">
      <c r="A42" s="576"/>
      <c r="B42" s="210" t="s">
        <v>231</v>
      </c>
      <c r="C42" s="210" t="s">
        <v>232</v>
      </c>
      <c r="D42" s="210" t="s">
        <v>208</v>
      </c>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6"/>
      <c r="BY42" s="576"/>
    </row>
    <row r="43" spans="1:77" s="579" customFormat="1" x14ac:dyDescent="0.3">
      <c r="A43" s="576"/>
      <c r="B43" s="210" t="s">
        <v>434</v>
      </c>
      <c r="C43" s="210" t="s">
        <v>439</v>
      </c>
      <c r="D43" s="210" t="s">
        <v>440</v>
      </c>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6"/>
      <c r="BY43" s="576"/>
    </row>
    <row r="44" spans="1:77" s="579" customFormat="1" x14ac:dyDescent="0.3">
      <c r="A44" s="576"/>
      <c r="B44" s="210" t="s">
        <v>436</v>
      </c>
      <c r="C44" s="210" t="s">
        <v>441</v>
      </c>
      <c r="D44" s="210" t="s">
        <v>484</v>
      </c>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row>
    <row r="45" spans="1:77" s="579" customFormat="1" x14ac:dyDescent="0.3">
      <c r="A45" s="576"/>
      <c r="B45" s="582" t="s">
        <v>442</v>
      </c>
      <c r="C45" s="583" t="s">
        <v>169</v>
      </c>
      <c r="D45" s="583" t="s">
        <v>170</v>
      </c>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6"/>
      <c r="BY45" s="576"/>
    </row>
    <row r="46" spans="1:77" s="579" customFormat="1" x14ac:dyDescent="0.3">
      <c r="A46" s="576"/>
      <c r="B46" s="210" t="s">
        <v>443</v>
      </c>
      <c r="C46" s="210" t="s">
        <v>444</v>
      </c>
      <c r="D46" s="210" t="s">
        <v>233</v>
      </c>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6"/>
      <c r="BY46" s="576"/>
    </row>
    <row r="47" spans="1:77" s="579" customFormat="1" x14ac:dyDescent="0.3">
      <c r="A47" s="576"/>
      <c r="B47" s="210" t="s">
        <v>234</v>
      </c>
      <c r="C47" s="210" t="s">
        <v>445</v>
      </c>
      <c r="D47" s="210" t="s">
        <v>235</v>
      </c>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row>
    <row r="48" spans="1:77" s="579" customFormat="1" x14ac:dyDescent="0.3">
      <c r="A48" s="576"/>
      <c r="B48" s="210" t="s">
        <v>236</v>
      </c>
      <c r="C48" s="210" t="s">
        <v>446</v>
      </c>
      <c r="D48" s="210" t="s">
        <v>447</v>
      </c>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row>
    <row r="49" spans="1:77" s="579" customFormat="1" x14ac:dyDescent="0.3">
      <c r="A49" s="576"/>
      <c r="B49" s="580" t="s">
        <v>549</v>
      </c>
      <c r="C49" s="580" t="s">
        <v>237</v>
      </c>
      <c r="D49" s="580" t="s">
        <v>238</v>
      </c>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row>
    <row r="50" spans="1:77" s="579" customFormat="1" x14ac:dyDescent="0.3">
      <c r="A50" s="576"/>
      <c r="B50" s="210" t="s">
        <v>239</v>
      </c>
      <c r="C50" s="210" t="s">
        <v>448</v>
      </c>
      <c r="D50" s="210" t="s">
        <v>550</v>
      </c>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row>
    <row r="51" spans="1:77" s="579" customFormat="1" x14ac:dyDescent="0.3">
      <c r="A51" s="576"/>
      <c r="B51" s="210" t="s">
        <v>184</v>
      </c>
      <c r="C51" s="210" t="s">
        <v>240</v>
      </c>
      <c r="D51" s="210" t="s">
        <v>550</v>
      </c>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row>
    <row r="52" spans="1:77" s="579" customFormat="1" x14ac:dyDescent="0.3">
      <c r="A52" s="576"/>
      <c r="B52" s="210" t="s">
        <v>449</v>
      </c>
      <c r="C52" s="210" t="s">
        <v>450</v>
      </c>
      <c r="D52" s="210" t="s">
        <v>551</v>
      </c>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row>
    <row r="53" spans="1:77" s="579" customFormat="1" x14ac:dyDescent="0.3">
      <c r="A53" s="576"/>
      <c r="B53" s="210" t="s">
        <v>451</v>
      </c>
      <c r="C53" s="210" t="s">
        <v>452</v>
      </c>
      <c r="D53" s="210" t="s">
        <v>551</v>
      </c>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6"/>
      <c r="BY53" s="576"/>
    </row>
    <row r="54" spans="1:77" s="579" customFormat="1" x14ac:dyDescent="0.3">
      <c r="A54" s="576"/>
      <c r="B54" s="582" t="s">
        <v>453</v>
      </c>
      <c r="C54" s="583" t="s">
        <v>169</v>
      </c>
      <c r="D54" s="583" t="s">
        <v>170</v>
      </c>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6"/>
      <c r="BY54" s="576"/>
    </row>
    <row r="55" spans="1:77" s="579" customFormat="1" x14ac:dyDescent="0.3">
      <c r="A55" s="576"/>
      <c r="B55" s="210" t="s">
        <v>454</v>
      </c>
      <c r="C55" s="210" t="s">
        <v>455</v>
      </c>
      <c r="D55" s="210" t="s">
        <v>456</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6"/>
      <c r="BY55" s="576"/>
    </row>
    <row r="56" spans="1:77" s="579" customFormat="1" x14ac:dyDescent="0.3">
      <c r="A56" s="576"/>
      <c r="B56" s="580" t="s">
        <v>457</v>
      </c>
      <c r="C56" s="580" t="s">
        <v>458</v>
      </c>
      <c r="D56" s="580" t="s">
        <v>459</v>
      </c>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6"/>
      <c r="BY56" s="576"/>
    </row>
    <row r="57" spans="1:77" s="579" customFormat="1" x14ac:dyDescent="0.3">
      <c r="A57" s="576"/>
      <c r="B57" s="210" t="s">
        <v>460</v>
      </c>
      <c r="C57" s="210" t="s">
        <v>461</v>
      </c>
      <c r="D57" s="210" t="s">
        <v>462</v>
      </c>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6"/>
      <c r="BY57" s="576"/>
    </row>
    <row r="58" spans="1:77" s="579" customFormat="1" x14ac:dyDescent="0.3">
      <c r="A58" s="576"/>
      <c r="B58" s="580" t="s">
        <v>463</v>
      </c>
      <c r="C58" s="580" t="s">
        <v>464</v>
      </c>
      <c r="D58" s="580" t="s">
        <v>465</v>
      </c>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6"/>
      <c r="BY58" s="576"/>
    </row>
    <row r="59" spans="1:77" s="579" customFormat="1" x14ac:dyDescent="0.3">
      <c r="A59" s="576"/>
      <c r="B59" s="580" t="s">
        <v>466</v>
      </c>
      <c r="C59" s="580" t="s">
        <v>467</v>
      </c>
      <c r="D59" s="580" t="s">
        <v>459</v>
      </c>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6"/>
      <c r="BY59" s="576"/>
    </row>
    <row r="60" spans="1:77" s="579" customFormat="1" x14ac:dyDescent="0.3">
      <c r="A60" s="576"/>
      <c r="B60" s="210" t="s">
        <v>468</v>
      </c>
      <c r="C60" s="210" t="s">
        <v>469</v>
      </c>
      <c r="D60" s="210" t="s">
        <v>462</v>
      </c>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6"/>
      <c r="BY60" s="576"/>
    </row>
    <row r="61" spans="1:77" s="579" customFormat="1" x14ac:dyDescent="0.3">
      <c r="A61" s="576"/>
      <c r="B61" s="210" t="s">
        <v>470</v>
      </c>
      <c r="C61" s="210" t="s">
        <v>471</v>
      </c>
      <c r="D61" s="210" t="s">
        <v>456</v>
      </c>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6"/>
      <c r="BY61" s="576"/>
    </row>
    <row r="62" spans="1:77" s="579" customFormat="1" x14ac:dyDescent="0.3">
      <c r="A62" s="576"/>
      <c r="B62" s="580" t="s">
        <v>472</v>
      </c>
      <c r="C62" s="580" t="s">
        <v>473</v>
      </c>
      <c r="D62" s="580" t="s">
        <v>474</v>
      </c>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6"/>
      <c r="BY62" s="576"/>
    </row>
    <row r="63" spans="1:77" s="579" customFormat="1" x14ac:dyDescent="0.3">
      <c r="A63" s="576"/>
      <c r="B63" s="210" t="s">
        <v>475</v>
      </c>
      <c r="C63" s="210" t="s">
        <v>476</v>
      </c>
      <c r="D63" s="210" t="s">
        <v>477</v>
      </c>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6"/>
      <c r="BY63" s="576"/>
    </row>
    <row r="64" spans="1:77"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row>
    <row r="65" spans="1:77" x14ac:dyDescent="0.3">
      <c r="A65" s="26"/>
      <c r="B65" s="26"/>
      <c r="C65" s="26"/>
      <c r="D65" s="26" t="s">
        <v>9</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row>
    <row r="66" spans="1:77"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row r="67" spans="1:77"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row>
    <row r="68" spans="1:77"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row>
    <row r="69" spans="1:77"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row>
    <row r="70" spans="1:77"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row>
    <row r="71" spans="1:77"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row>
    <row r="72" spans="1:77"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row>
    <row r="73" spans="1:77"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row>
    <row r="74" spans="1:77"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row>
    <row r="75" spans="1:77"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row>
    <row r="76" spans="1:77"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row>
    <row r="77" spans="1:77"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row>
    <row r="78" spans="1:77"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row>
    <row r="79" spans="1:77"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row>
    <row r="80" spans="1:77"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row>
    <row r="81" spans="1:65"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row>
    <row r="82" spans="1:65"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row>
    <row r="83" spans="1:65"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row>
    <row r="84" spans="1:65"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row>
    <row r="85" spans="1:65"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row>
    <row r="86" spans="1:65"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row>
    <row r="87" spans="1:65"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row>
    <row r="88" spans="1:65"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row>
    <row r="89" spans="1:65"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row>
    <row r="90" spans="1:65"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row>
    <row r="91" spans="1:65"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row>
    <row r="92" spans="1:65"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row>
    <row r="93" spans="1:65"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row>
    <row r="94" spans="1:65"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row>
    <row r="95" spans="1:65"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row>
    <row r="96" spans="1:65"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row>
    <row r="97" spans="1:65"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row>
    <row r="98" spans="1:65"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row>
    <row r="99" spans="1:65"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row>
    <row r="100" spans="1:65"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row>
    <row r="101" spans="1:65"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row>
    <row r="102" spans="1:65"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row>
    <row r="103" spans="1:65"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row>
    <row r="104" spans="1:65"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row>
    <row r="105" spans="1:65"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row>
    <row r="106" spans="1:65"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row>
    <row r="107" spans="1:65"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row>
    <row r="108" spans="1:65"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row>
    <row r="109" spans="1:65"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row>
    <row r="110" spans="1:65"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row>
    <row r="111" spans="1:65"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row>
    <row r="112" spans="1:65"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row>
    <row r="113" spans="1:65"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row>
    <row r="114" spans="1:65"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row>
    <row r="115" spans="1:65"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row>
    <row r="116" spans="1:65"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row>
    <row r="117" spans="1:65"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row>
    <row r="118" spans="1:65"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row>
    <row r="119" spans="1:65"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row>
    <row r="120" spans="1:65"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row>
    <row r="121" spans="1:65"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row>
    <row r="122" spans="1:65"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row>
    <row r="123" spans="1:65"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row>
    <row r="124" spans="1:65"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row>
    <row r="125" spans="1:65"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row>
    <row r="126" spans="1:65"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row>
    <row r="127" spans="1:65"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row>
    <row r="128" spans="1:65"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row>
    <row r="129" spans="1:65"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row>
    <row r="130" spans="1:65"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row>
    <row r="131" spans="1:65"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row>
    <row r="132" spans="1:65"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row>
    <row r="133" spans="1:65"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row>
    <row r="134" spans="1:65"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row>
    <row r="135" spans="1:65"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row>
    <row r="136" spans="1:65"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row>
    <row r="137" spans="1:65"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row>
    <row r="138" spans="1:65"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row>
    <row r="139" spans="1:65"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row>
    <row r="140" spans="1:65"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row>
    <row r="141" spans="1:65"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row>
    <row r="142" spans="1:65"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row>
    <row r="143" spans="1:65"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row>
  </sheetData>
  <mergeCells count="1">
    <mergeCell ref="B2:D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8233-C225-4ECF-8777-6734964DF17F}">
  <sheetPr>
    <pageSetUpPr fitToPage="1"/>
  </sheetPr>
  <dimension ref="A1:AO104"/>
  <sheetViews>
    <sheetView zoomScale="80" zoomScaleNormal="80" workbookViewId="0">
      <selection activeCell="B5" sqref="B5:E16"/>
    </sheetView>
  </sheetViews>
  <sheetFormatPr defaultColWidth="9.109375" defaultRowHeight="14.4" x14ac:dyDescent="0.3"/>
  <cols>
    <col min="1" max="1" width="8.109375" customWidth="1"/>
    <col min="2" max="2" width="46.109375" customWidth="1"/>
    <col min="3" max="3" width="17.6640625" customWidth="1"/>
    <col min="4" max="4" width="76.6640625" customWidth="1"/>
    <col min="5" max="5" width="87.6640625" customWidth="1"/>
  </cols>
  <sheetData>
    <row r="1" spans="1:41" s="135" customFormat="1" ht="87.75" customHeight="1" x14ac:dyDescent="0.3">
      <c r="A1" s="213"/>
      <c r="B1" s="214"/>
      <c r="C1" s="213"/>
      <c r="D1" s="213" t="s">
        <v>9</v>
      </c>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row>
    <row r="2" spans="1:41" ht="35.25" customHeight="1" x14ac:dyDescent="0.3">
      <c r="A2" s="26"/>
      <c r="B2" s="26"/>
      <c r="C2" s="26"/>
      <c r="D2" s="26"/>
      <c r="E2" s="26"/>
      <c r="F2" s="271"/>
      <c r="G2" s="271"/>
      <c r="H2" s="271"/>
      <c r="I2" s="271" t="s">
        <v>9</v>
      </c>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row>
    <row r="3" spans="1:41" s="136" customFormat="1" ht="19.8" x14ac:dyDescent="0.3">
      <c r="A3" s="190"/>
      <c r="B3" s="191" t="s">
        <v>519</v>
      </c>
      <c r="C3" s="192"/>
      <c r="D3" s="192"/>
      <c r="E3" s="193"/>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row>
    <row r="4" spans="1:41" ht="18.75" customHeight="1" x14ac:dyDescent="0.3">
      <c r="A4" s="26"/>
      <c r="B4" s="215" t="s">
        <v>521</v>
      </c>
      <c r="C4" s="216" t="s">
        <v>244</v>
      </c>
      <c r="D4" s="216" t="s">
        <v>646</v>
      </c>
      <c r="E4" s="215" t="s">
        <v>169</v>
      </c>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row>
    <row r="5" spans="1:41" ht="28.5" customHeight="1" x14ac:dyDescent="0.3">
      <c r="A5" s="26"/>
      <c r="B5" s="572" t="s">
        <v>1537</v>
      </c>
      <c r="C5" s="194">
        <v>44927</v>
      </c>
      <c r="D5" s="293" t="s">
        <v>1664</v>
      </c>
      <c r="E5" s="573" t="s">
        <v>659</v>
      </c>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row>
    <row r="6" spans="1:41" ht="28.5" customHeight="1" x14ac:dyDescent="0.3">
      <c r="A6" s="26"/>
      <c r="B6" s="572" t="s">
        <v>803</v>
      </c>
      <c r="C6" s="194">
        <v>43951</v>
      </c>
      <c r="D6" s="293" t="s">
        <v>802</v>
      </c>
      <c r="E6" s="573" t="s">
        <v>1423</v>
      </c>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row>
    <row r="7" spans="1:41" ht="28.5" customHeight="1" x14ac:dyDescent="0.3">
      <c r="A7" s="26"/>
      <c r="B7" s="572" t="s">
        <v>1538</v>
      </c>
      <c r="C7" s="194">
        <v>44525</v>
      </c>
      <c r="D7" s="293" t="s">
        <v>1539</v>
      </c>
      <c r="E7" s="573" t="s">
        <v>651</v>
      </c>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row>
    <row r="8" spans="1:41" ht="30.75" customHeight="1" x14ac:dyDescent="0.3">
      <c r="A8" s="26"/>
      <c r="B8" s="572" t="s">
        <v>653</v>
      </c>
      <c r="C8" s="194">
        <v>43007</v>
      </c>
      <c r="D8" s="293" t="s">
        <v>652</v>
      </c>
      <c r="E8" s="573" t="s">
        <v>654</v>
      </c>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row>
    <row r="9" spans="1:41" ht="28.5" customHeight="1" x14ac:dyDescent="0.3">
      <c r="A9" s="26"/>
      <c r="B9" s="573" t="s">
        <v>800</v>
      </c>
      <c r="C9" s="194">
        <v>43993</v>
      </c>
      <c r="D9" s="574" t="s">
        <v>801</v>
      </c>
      <c r="E9" s="574" t="s">
        <v>1424</v>
      </c>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row>
    <row r="10" spans="1:41" ht="28.5" customHeight="1" x14ac:dyDescent="0.3">
      <c r="A10" s="26"/>
      <c r="B10" s="573" t="s">
        <v>1540</v>
      </c>
      <c r="C10" s="194">
        <v>44965</v>
      </c>
      <c r="D10" s="574" t="s">
        <v>1541</v>
      </c>
      <c r="E10" s="574" t="s">
        <v>1425</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row>
    <row r="11" spans="1:41" ht="28.5" customHeight="1" x14ac:dyDescent="0.3">
      <c r="A11" s="26"/>
      <c r="B11" s="573" t="s">
        <v>1744</v>
      </c>
      <c r="C11" s="194">
        <v>44757</v>
      </c>
      <c r="D11" s="574" t="s">
        <v>1745</v>
      </c>
      <c r="E11" s="575" t="s">
        <v>1746</v>
      </c>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row>
    <row r="12" spans="1:41" ht="28.5" customHeight="1" x14ac:dyDescent="0.3">
      <c r="A12" s="26"/>
      <c r="B12" s="573" t="s">
        <v>1542</v>
      </c>
      <c r="C12" s="194">
        <v>44965</v>
      </c>
      <c r="D12" s="573" t="s">
        <v>1543</v>
      </c>
      <c r="E12" s="573" t="s">
        <v>658</v>
      </c>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row>
    <row r="13" spans="1:41" ht="28.5" customHeight="1" x14ac:dyDescent="0.3">
      <c r="A13" s="26"/>
      <c r="B13" s="573" t="s">
        <v>1544</v>
      </c>
      <c r="C13" s="194">
        <v>44965</v>
      </c>
      <c r="D13" s="573" t="s">
        <v>1545</v>
      </c>
      <c r="E13" s="573" t="s">
        <v>1426</v>
      </c>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row>
    <row r="14" spans="1:41" ht="28.5" customHeight="1" x14ac:dyDescent="0.3">
      <c r="A14" s="355"/>
      <c r="B14" s="573" t="s">
        <v>1546</v>
      </c>
      <c r="C14" s="194">
        <v>44965</v>
      </c>
      <c r="D14" s="573" t="s">
        <v>1547</v>
      </c>
      <c r="E14" s="573" t="s">
        <v>1427</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row>
    <row r="15" spans="1:41" ht="27.6" customHeight="1" x14ac:dyDescent="0.3">
      <c r="A15" s="26"/>
      <c r="B15" s="573" t="s">
        <v>1548</v>
      </c>
      <c r="C15" s="194">
        <v>44965</v>
      </c>
      <c r="D15" s="573" t="s">
        <v>1549</v>
      </c>
      <c r="E15" s="573" t="s">
        <v>1428</v>
      </c>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row>
    <row r="16" spans="1:41" ht="25.5" customHeight="1" x14ac:dyDescent="0.3">
      <c r="A16" s="26"/>
      <c r="B16" s="573" t="s">
        <v>1550</v>
      </c>
      <c r="C16" s="194">
        <v>44965</v>
      </c>
      <c r="D16" s="573" t="s">
        <v>1551</v>
      </c>
      <c r="E16" s="573" t="s">
        <v>1429</v>
      </c>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row>
    <row r="17" spans="1:41" x14ac:dyDescent="0.3">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row>
    <row r="18" spans="1:41" x14ac:dyDescent="0.3">
      <c r="A18" s="27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row>
    <row r="19" spans="1:41" x14ac:dyDescent="0.3">
      <c r="A19" s="27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row>
    <row r="20" spans="1:41" x14ac:dyDescent="0.3">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row>
    <row r="21" spans="1:41" x14ac:dyDescent="0.3">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row>
    <row r="22" spans="1:41" x14ac:dyDescent="0.3">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row>
    <row r="23" spans="1:41"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row>
    <row r="24" spans="1:41"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row>
    <row r="25" spans="1:41"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row>
    <row r="26" spans="1:41"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row>
    <row r="27" spans="1:41"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x14ac:dyDescent="0.3">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x14ac:dyDescent="0.3">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x14ac:dyDescent="0.3">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x14ac:dyDescent="0.3">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x14ac:dyDescent="0.3">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x14ac:dyDescent="0.3">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x14ac:dyDescent="0.3">
      <c r="A35" s="271"/>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x14ac:dyDescent="0.3">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row>
    <row r="37" spans="1:41" x14ac:dyDescent="0.3">
      <c r="A37" s="271"/>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row>
    <row r="38" spans="1:41" x14ac:dyDescent="0.3">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row>
    <row r="39" spans="1:41" x14ac:dyDescent="0.3">
      <c r="A39" s="271"/>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row>
    <row r="40" spans="1:41" x14ac:dyDescent="0.3">
      <c r="A40" s="271"/>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row>
    <row r="41" spans="1:41" x14ac:dyDescent="0.3">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row>
    <row r="42" spans="1:41" x14ac:dyDescent="0.3">
      <c r="A42" s="27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row>
    <row r="43" spans="1:41" x14ac:dyDescent="0.3">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row>
    <row r="44" spans="1:41" x14ac:dyDescent="0.3">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row>
    <row r="45" spans="1:41" x14ac:dyDescent="0.3">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row>
    <row r="46" spans="1:41" x14ac:dyDescent="0.3">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row>
    <row r="47" spans="1:41" x14ac:dyDescent="0.3">
      <c r="A47" s="27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row>
    <row r="48" spans="1:41" x14ac:dyDescent="0.3">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row>
    <row r="49" spans="1:41" x14ac:dyDescent="0.3">
      <c r="A49" s="27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row>
    <row r="50" spans="1:41" x14ac:dyDescent="0.3">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row>
    <row r="51" spans="1:41" x14ac:dyDescent="0.3">
      <c r="A51" s="27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row>
    <row r="52" spans="1:41" x14ac:dyDescent="0.3">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row>
    <row r="53" spans="1:41" x14ac:dyDescent="0.3">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row>
    <row r="54" spans="1:41" x14ac:dyDescent="0.3">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row>
    <row r="55" spans="1:41" x14ac:dyDescent="0.3">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row>
    <row r="56" spans="1:41" x14ac:dyDescent="0.3">
      <c r="A56" s="27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row>
    <row r="57" spans="1:41" x14ac:dyDescent="0.3">
      <c r="A57" s="27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row>
    <row r="58" spans="1:41" x14ac:dyDescent="0.3">
      <c r="A58" s="27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row>
    <row r="59" spans="1:41" x14ac:dyDescent="0.3">
      <c r="A59" s="271"/>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row>
    <row r="60" spans="1:41" x14ac:dyDescent="0.3">
      <c r="A60" s="27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1:41" x14ac:dyDescent="0.3">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1:41" x14ac:dyDescent="0.3">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1:41" x14ac:dyDescent="0.3">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1:41" x14ac:dyDescent="0.3">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1" x14ac:dyDescent="0.3">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row>
    <row r="66" spans="1:41" x14ac:dyDescent="0.3">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1" x14ac:dyDescent="0.3">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1" x14ac:dyDescent="0.3">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row>
    <row r="69" spans="1:41" x14ac:dyDescent="0.3">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1" x14ac:dyDescent="0.3">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row>
    <row r="71" spans="1:41" x14ac:dyDescent="0.3">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1" x14ac:dyDescent="0.3">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1" x14ac:dyDescent="0.3">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1" x14ac:dyDescent="0.3">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1" x14ac:dyDescent="0.3">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1" x14ac:dyDescent="0.3">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1"/>
      <c r="AL76" s="271"/>
      <c r="AM76" s="271"/>
      <c r="AN76" s="271"/>
      <c r="AO76" s="271"/>
    </row>
    <row r="77" spans="1:41" x14ac:dyDescent="0.3">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row>
    <row r="78" spans="1:41" x14ac:dyDescent="0.3">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row>
    <row r="79" spans="1:41" x14ac:dyDescent="0.3">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row>
    <row r="80" spans="1:41" x14ac:dyDescent="0.3">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row>
    <row r="81" spans="1:41" x14ac:dyDescent="0.3">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row>
    <row r="82" spans="1:41" x14ac:dyDescent="0.3">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row>
    <row r="83" spans="1:41" x14ac:dyDescent="0.3">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row>
    <row r="84" spans="1:41" x14ac:dyDescent="0.3">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row>
    <row r="85" spans="1:41" x14ac:dyDescent="0.3">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row>
    <row r="86" spans="1:41" x14ac:dyDescent="0.3">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row>
    <row r="87" spans="1:41" x14ac:dyDescent="0.3">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row>
    <row r="88" spans="1:41" x14ac:dyDescent="0.3">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row>
    <row r="89" spans="1:41" x14ac:dyDescent="0.3">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row>
    <row r="90" spans="1:41" x14ac:dyDescent="0.3">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row>
    <row r="91" spans="1:41" x14ac:dyDescent="0.3">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row>
    <row r="92" spans="1:41" x14ac:dyDescent="0.3">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row>
    <row r="93" spans="1:41" x14ac:dyDescent="0.3">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row>
    <row r="94" spans="1:41" x14ac:dyDescent="0.3">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row>
    <row r="95" spans="1:41" x14ac:dyDescent="0.3">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row>
    <row r="96" spans="1:41" x14ac:dyDescent="0.3">
      <c r="A96" s="27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row>
    <row r="97" spans="1:41" x14ac:dyDescent="0.3">
      <c r="A97" s="271"/>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row>
    <row r="98" spans="1:41" x14ac:dyDescent="0.3">
      <c r="A98" s="271"/>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row>
    <row r="99" spans="1:41" x14ac:dyDescent="0.3">
      <c r="A99" s="271"/>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row>
    <row r="100" spans="1:41" x14ac:dyDescent="0.3">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row>
    <row r="101" spans="1:41" x14ac:dyDescent="0.3">
      <c r="A101" s="271"/>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row>
    <row r="102" spans="1:41" x14ac:dyDescent="0.3">
      <c r="A102" s="271"/>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row>
    <row r="103" spans="1:41" x14ac:dyDescent="0.3">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row>
    <row r="104" spans="1:41" x14ac:dyDescent="0.3">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row>
  </sheetData>
  <phoneticPr fontId="12" type="noConversion"/>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6711CC09231246A290C31318658509" ma:contentTypeVersion="13" ma:contentTypeDescription="Create a new document." ma:contentTypeScope="" ma:versionID="dbf1bd4ce83f6b232400135f9b45e988">
  <xsd:schema xmlns:xsd="http://www.w3.org/2001/XMLSchema" xmlns:xs="http://www.w3.org/2001/XMLSchema" xmlns:p="http://schemas.microsoft.com/office/2006/metadata/properties" xmlns:ns3="73411ca0-6dd2-4183-85a7-ab9a3c16de31" xmlns:ns4="77ee443e-d2dc-4b61-bb71-ff1c181caafa" targetNamespace="http://schemas.microsoft.com/office/2006/metadata/properties" ma:root="true" ma:fieldsID="0a7dcd365fa023db6a378e590c9f7b3a" ns3:_="" ns4:_="">
    <xsd:import namespace="73411ca0-6dd2-4183-85a7-ab9a3c16de31"/>
    <xsd:import namespace="77ee443e-d2dc-4b61-bb71-ff1c181caa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11ca0-6dd2-4183-85a7-ab9a3c16d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ee443e-d2dc-4b61-bb71-ff1c181caa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F1A91-3D5A-4702-898D-37FDF0191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11ca0-6dd2-4183-85a7-ab9a3c16de31"/>
    <ds:schemaRef ds:uri="77ee443e-d2dc-4b61-bb71-ff1c181caa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5838C5-1149-4872-AEC4-45A36589BE76}">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7ee443e-d2dc-4b61-bb71-ff1c181caafa"/>
    <ds:schemaRef ds:uri="http://schemas.microsoft.com/office/2006/metadata/properties"/>
    <ds:schemaRef ds:uri="http://purl.org/dc/terms/"/>
    <ds:schemaRef ds:uri="73411ca0-6dd2-4183-85a7-ab9a3c16de31"/>
    <ds:schemaRef ds:uri="http://www.w3.org/XML/1998/namespace"/>
    <ds:schemaRef ds:uri="http://purl.org/dc/dcmitype/"/>
  </ds:schemaRefs>
</ds:datastoreItem>
</file>

<file path=customXml/itemProps3.xml><?xml version="1.0" encoding="utf-8"?>
<ds:datastoreItem xmlns:ds="http://schemas.openxmlformats.org/officeDocument/2006/customXml" ds:itemID="{701C8E85-2978-42EA-8A42-A5BBE9B3F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Intro</vt:lpstr>
      <vt:lpstr>TSR</vt:lpstr>
      <vt:lpstr>Traceability</vt:lpstr>
      <vt:lpstr>PS - Authentication</vt:lpstr>
      <vt:lpstr>PS - Audit</vt:lpstr>
      <vt:lpstr>PS - Crypto</vt:lpstr>
      <vt:lpstr>PS - Main</vt:lpstr>
      <vt:lpstr>PS - ASLR</vt:lpstr>
      <vt:lpstr>PS - Scenarios</vt:lpstr>
      <vt:lpstr>PS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Thiplekha1</cp:lastModifiedBy>
  <dcterms:created xsi:type="dcterms:W3CDTF">2019-09-20T03:03:06Z</dcterms:created>
  <dcterms:modified xsi:type="dcterms:W3CDTF">2023-02-07T04:03:56Z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0x0101000C6711CC09231246A290C31318658509</vt:lpwstr>
  </property>
</Properties>
</file>