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defaultThemeVersion="166925"/>
  <mc:AlternateContent xmlns:mc="http://schemas.openxmlformats.org/markup-compatibility/2006">
    <mc:Choice Requires="x15">
      <x15ac:absPath xmlns:x15ac="http://schemas.microsoft.com/office/spreadsheetml/2010/11/ac" url="C:\Users\jaclyn.puglisi\Downloads\EP conformance profile\"/>
    </mc:Choice>
  </mc:AlternateContent>
  <xr:revisionPtr revIDLastSave="0" documentId="13_ncr:1_{4401DE3F-83FF-4283-B460-AA3529AEE00A}" xr6:coauthVersionLast="47" xr6:coauthVersionMax="47" xr10:uidLastSave="{00000000-0000-0000-0000-000000000000}"/>
  <bookViews>
    <workbookView xWindow="-28920" yWindow="-120" windowWidth="29040" windowHeight="15840" activeTab="2" xr2:uid="{059825D7-E176-4052-AF2D-06F4B6C5B191}"/>
  </bookViews>
  <sheets>
    <sheet name="Cover" sheetId="17" r:id="rId1"/>
    <sheet name="Intro" sheetId="13" r:id="rId2"/>
    <sheet name="TSR" sheetId="31" r:id="rId3"/>
    <sheet name="Traceability" sheetId="33" r:id="rId4"/>
    <sheet name="MC" sheetId="30" r:id="rId5"/>
    <sheet name="MC - Scenarios" sheetId="34" r:id="rId6"/>
    <sheet name="MC - E2E Interfaces" sheetId="14" r:id="rId7"/>
    <sheet name="References" sheetId="20"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4" hidden="1">MC!$A$4:$BH$151</definedName>
    <definedName name="_xlnm._FilterDatabase" localSheetId="3" hidden="1">Traceability!$B$3:$S$129</definedName>
    <definedName name="CCA" localSheetId="0">[1]Sheet1!$B$100:$B$103</definedName>
    <definedName name="CCA" localSheetId="4">[2]Sheet1!$B$100:$B$103</definedName>
    <definedName name="CCA" localSheetId="6">[2]Sheet1!$B$100:$B$103</definedName>
    <definedName name="CCA" localSheetId="5">[2]Sheet1!$B$100:$B$103</definedName>
    <definedName name="CCA" localSheetId="7">[1]Sheet1!$B$100:$B$103</definedName>
    <definedName name="CCA" localSheetId="3">[1]Sheet1!$B$100:$B$103</definedName>
    <definedName name="CCA" localSheetId="2">[1]Sheet1!$B$100:$B$103</definedName>
    <definedName name="CCA">[2]Sheet1!$B$100:$B$103</definedName>
    <definedName name="haha" localSheetId="5">#REF!</definedName>
    <definedName name="haha" localSheetId="3">#REF!</definedName>
    <definedName name="haha">#REF!</definedName>
    <definedName name="Intro" localSheetId="0">#REF!</definedName>
    <definedName name="Intro" localSheetId="1">#REF!</definedName>
    <definedName name="Intro" localSheetId="4">#REF!</definedName>
    <definedName name="Intro" localSheetId="6">#REF!</definedName>
    <definedName name="Intro" localSheetId="5">#REF!</definedName>
    <definedName name="Intro" localSheetId="7">#REF!</definedName>
    <definedName name="Intro" localSheetId="3">#REF!</definedName>
    <definedName name="Intro" localSheetId="2">#REF!</definedName>
    <definedName name="Intro">#REF!</definedName>
    <definedName name="OFFICIAL">'[3]Data values'!$D$2:$D$4</definedName>
    <definedName name="Refffff" localSheetId="0">#REF!</definedName>
    <definedName name="Refffff" localSheetId="5">#REF!</definedName>
    <definedName name="Refffff" localSheetId="3">#REF!</definedName>
    <definedName name="Refffff" localSheetId="2">#REF!</definedName>
    <definedName name="Refffff">#REF!</definedName>
    <definedName name="TestResults" localSheetId="0">#REF!</definedName>
    <definedName name="TestResults" localSheetId="1">#REF!</definedName>
    <definedName name="TestResults" localSheetId="4">[2]Sheet1!$B$100:$B$103</definedName>
    <definedName name="TestResults" localSheetId="6">#REF!</definedName>
    <definedName name="TestResults" localSheetId="5">#REF!</definedName>
    <definedName name="TestResults" localSheetId="7">#REF!</definedName>
    <definedName name="TestResults" localSheetId="3">#REF!</definedName>
    <definedName name="TestResults" localSheetId="2">[4]Introduction!$A$188:$A$191</definedName>
    <definedName name="TestResults">#REF!</definedName>
    <definedName name="testrs" localSheetId="0">#REF!</definedName>
    <definedName name="testrs" localSheetId="5">#REF!</definedName>
    <definedName name="testrs" localSheetId="3">#REF!</definedName>
    <definedName name="testrs" localSheetId="2">#REF!</definedName>
    <definedName name="testrs">#REF!</definedName>
    <definedName name="TestStatuses" localSheetId="0">[5]Introduction!$B$23:$B$27</definedName>
    <definedName name="TestStatuses" localSheetId="4">[6]Introduction!$B$23:$B$27</definedName>
    <definedName name="TestStatuses" localSheetId="6">[6]Introduction!$B$23:$B$27</definedName>
    <definedName name="TestStatuses" localSheetId="5">[6]Introduction!$B$23:$B$27</definedName>
    <definedName name="TestStatuses" localSheetId="7">[5]Introduction!$B$23:$B$27</definedName>
    <definedName name="TestStatuses" localSheetId="3">[5]Introduction!$B$23:$B$27</definedName>
    <definedName name="TestStatuses" localSheetId="2">[5]Introduction!$B$23:$B$27</definedName>
    <definedName name="TestStatuses">[6]Introduction!$B$23:$B$27</definedName>
    <definedName name="Z_20B9E7CB_B377_4CA3_9140_04DC7572D088_.wvu.Cols" localSheetId="4" hidden="1">MC!#REF!</definedName>
    <definedName name="Z_F8A0DB4D_C2E2_432B_8BE5_72A25D8D6FC5_.wvu.Cols" localSheetId="4" hidden="1">MC!#REF!,MC!#REF!,MC!$D:$D,MC!#REF!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1" i="30" l="1"/>
  <c r="N160" i="30"/>
  <c r="E153" i="30"/>
  <c r="F29" i="31"/>
  <c r="N162" i="30"/>
  <c r="N156" i="30"/>
  <c r="N155" i="30"/>
  <c r="N154" i="30"/>
  <c r="S144" i="30"/>
  <c r="R144" i="30"/>
  <c r="Q144" i="30"/>
  <c r="P144" i="30"/>
  <c r="O144" i="30"/>
  <c r="S133" i="30"/>
  <c r="R133" i="30"/>
  <c r="Q133" i="30"/>
  <c r="P133" i="30"/>
  <c r="O133" i="30"/>
  <c r="S134" i="30"/>
  <c r="R134" i="30"/>
  <c r="Q134" i="30"/>
  <c r="P134" i="30"/>
  <c r="O134" i="30"/>
  <c r="S61" i="30"/>
  <c r="R61" i="30"/>
  <c r="Q61" i="30"/>
  <c r="P61" i="30"/>
  <c r="O61" i="30"/>
  <c r="S59" i="30"/>
  <c r="R59" i="30"/>
  <c r="Q59" i="30"/>
  <c r="P59" i="30"/>
  <c r="O59" i="30"/>
  <c r="S55" i="30"/>
  <c r="R55" i="30"/>
  <c r="Q55" i="30"/>
  <c r="P55" i="30"/>
  <c r="O55" i="30"/>
  <c r="S52" i="30"/>
  <c r="R52" i="30"/>
  <c r="Q52" i="30"/>
  <c r="P52" i="30"/>
  <c r="O52" i="30"/>
  <c r="S8" i="30"/>
  <c r="R8" i="30"/>
  <c r="Q8" i="30"/>
  <c r="P8" i="30"/>
  <c r="O8" i="30"/>
  <c r="S7" i="30"/>
  <c r="R7" i="30"/>
  <c r="Q7" i="30"/>
  <c r="P7" i="30"/>
  <c r="O7" i="30"/>
  <c r="S6" i="30"/>
  <c r="R6" i="30"/>
  <c r="Q6" i="30"/>
  <c r="P6" i="30"/>
  <c r="O6" i="30"/>
  <c r="S97" i="30"/>
  <c r="R97" i="30"/>
  <c r="Q97" i="30"/>
  <c r="P97" i="30"/>
  <c r="O97" i="30"/>
  <c r="S43" i="30"/>
  <c r="R43" i="30"/>
  <c r="Q43" i="30"/>
  <c r="P43" i="30"/>
  <c r="O43" i="30"/>
  <c r="S42" i="30"/>
  <c r="R42" i="30"/>
  <c r="Q42" i="30"/>
  <c r="P42" i="30"/>
  <c r="O42" i="30"/>
  <c r="S102" i="30"/>
  <c r="R102" i="30"/>
  <c r="Q102" i="30"/>
  <c r="P102" i="30"/>
  <c r="O102" i="30"/>
  <c r="S93" i="30"/>
  <c r="R93" i="30"/>
  <c r="Q93" i="30"/>
  <c r="P93" i="30"/>
  <c r="S92" i="30"/>
  <c r="R92" i="30"/>
  <c r="Q92" i="30"/>
  <c r="P92" i="30"/>
  <c r="S91" i="30"/>
  <c r="R91" i="30"/>
  <c r="Q91" i="30"/>
  <c r="P91" i="30"/>
  <c r="S76" i="30"/>
  <c r="R76" i="30"/>
  <c r="Q76" i="30"/>
  <c r="P76" i="30"/>
  <c r="S68" i="30"/>
  <c r="R68" i="30"/>
  <c r="Q68" i="30"/>
  <c r="P68" i="30"/>
  <c r="S60" i="30"/>
  <c r="R60" i="30"/>
  <c r="Q60" i="30"/>
  <c r="P60" i="30"/>
  <c r="S58" i="30"/>
  <c r="R58" i="30"/>
  <c r="Q58" i="30"/>
  <c r="P58" i="30"/>
  <c r="S54" i="30"/>
  <c r="R54" i="30"/>
  <c r="Q54" i="30"/>
  <c r="P54" i="30"/>
  <c r="S53" i="30"/>
  <c r="R53" i="30"/>
  <c r="Q53" i="30"/>
  <c r="P53" i="30"/>
  <c r="S49" i="30"/>
  <c r="R49" i="30"/>
  <c r="Q49" i="30"/>
  <c r="P49" i="30"/>
  <c r="S48" i="30"/>
  <c r="R48" i="30"/>
  <c r="Q48" i="30"/>
  <c r="P48" i="30"/>
  <c r="S47" i="30"/>
  <c r="R47" i="30"/>
  <c r="Q47" i="30"/>
  <c r="P47" i="30"/>
  <c r="S45" i="30"/>
  <c r="R45" i="30"/>
  <c r="Q45" i="30"/>
  <c r="P45" i="30"/>
  <c r="S33" i="30"/>
  <c r="S32" i="30"/>
  <c r="R33" i="30"/>
  <c r="R32" i="30"/>
  <c r="Q33" i="30"/>
  <c r="Q32" i="30"/>
  <c r="P33" i="30"/>
  <c r="P32" i="30"/>
  <c r="S27" i="30"/>
  <c r="R27" i="30"/>
  <c r="Q27" i="30"/>
  <c r="P27" i="30"/>
  <c r="O27" i="30"/>
  <c r="S25" i="30"/>
  <c r="R25" i="30"/>
  <c r="Q25" i="30"/>
  <c r="P25" i="30"/>
  <c r="O17" i="30"/>
  <c r="O91" i="30"/>
  <c r="O92" i="30"/>
  <c r="O93" i="30"/>
  <c r="O76" i="30"/>
  <c r="O68" i="30"/>
  <c r="O58" i="30"/>
  <c r="O60" i="30"/>
  <c r="O53" i="30"/>
  <c r="O54" i="30"/>
  <c r="O47" i="30"/>
  <c r="O48" i="30"/>
  <c r="O49" i="30"/>
  <c r="O45" i="30"/>
  <c r="O32" i="30"/>
  <c r="O33" i="30"/>
  <c r="O25" i="30"/>
  <c r="S136" i="30"/>
  <c r="S137" i="30"/>
  <c r="S138" i="30"/>
  <c r="S131" i="30"/>
  <c r="R9" i="30"/>
  <c r="S9" i="30"/>
  <c r="R10" i="30"/>
  <c r="S10" i="30"/>
  <c r="R11" i="30"/>
  <c r="S11" i="30"/>
  <c r="R12" i="30"/>
  <c r="S12" i="30"/>
  <c r="R13" i="30"/>
  <c r="S13" i="30"/>
  <c r="R16" i="30"/>
  <c r="S16" i="30"/>
  <c r="R17" i="30"/>
  <c r="S17" i="30"/>
  <c r="R18" i="30"/>
  <c r="S18" i="30"/>
  <c r="R19" i="30"/>
  <c r="S19" i="30"/>
  <c r="R20" i="30"/>
  <c r="S20" i="30"/>
  <c r="R21" i="30"/>
  <c r="S21" i="30"/>
  <c r="R22" i="30"/>
  <c r="S22" i="30"/>
  <c r="R23" i="30"/>
  <c r="S23" i="30"/>
  <c r="R24" i="30"/>
  <c r="S24" i="30"/>
  <c r="R26" i="30"/>
  <c r="S26" i="30"/>
  <c r="R28" i="30"/>
  <c r="S28" i="30"/>
  <c r="R29" i="30"/>
  <c r="S29" i="30"/>
  <c r="R30" i="30"/>
  <c r="S30" i="30"/>
  <c r="R31" i="30"/>
  <c r="S31" i="30"/>
  <c r="R34" i="30"/>
  <c r="S34" i="30"/>
  <c r="R35" i="30"/>
  <c r="S35" i="30"/>
  <c r="R36" i="30"/>
  <c r="S36" i="30"/>
  <c r="R37" i="30"/>
  <c r="S37" i="30"/>
  <c r="R38" i="30"/>
  <c r="S38" i="30"/>
  <c r="R39" i="30"/>
  <c r="S39" i="30"/>
  <c r="R40" i="30"/>
  <c r="S40" i="30"/>
  <c r="R41" i="30"/>
  <c r="S41" i="30"/>
  <c r="R44" i="30"/>
  <c r="S44" i="30"/>
  <c r="R46" i="30"/>
  <c r="S46" i="30"/>
  <c r="R50" i="30"/>
  <c r="S50" i="30"/>
  <c r="R51" i="30"/>
  <c r="S51" i="30"/>
  <c r="R56" i="30"/>
  <c r="S56" i="30"/>
  <c r="R57" i="30"/>
  <c r="S57" i="30"/>
  <c r="R62" i="30"/>
  <c r="S62" i="30"/>
  <c r="R63" i="30"/>
  <c r="S63" i="30"/>
  <c r="R64" i="30"/>
  <c r="S64" i="30"/>
  <c r="R65" i="30"/>
  <c r="S65" i="30"/>
  <c r="R66" i="30"/>
  <c r="S66" i="30"/>
  <c r="R67" i="30"/>
  <c r="S67" i="30"/>
  <c r="R69" i="30"/>
  <c r="S69" i="30"/>
  <c r="R70" i="30"/>
  <c r="S70" i="30"/>
  <c r="R71" i="30"/>
  <c r="S71" i="30"/>
  <c r="R72" i="30"/>
  <c r="S72" i="30"/>
  <c r="R73" i="30"/>
  <c r="S73" i="30"/>
  <c r="R74" i="30"/>
  <c r="S74" i="30"/>
  <c r="R75" i="30"/>
  <c r="S75" i="30"/>
  <c r="R77" i="30"/>
  <c r="S77" i="30"/>
  <c r="R78" i="30"/>
  <c r="S78" i="30"/>
  <c r="R79" i="30"/>
  <c r="S79" i="30"/>
  <c r="R80" i="30"/>
  <c r="S80" i="30"/>
  <c r="R81" i="30"/>
  <c r="S81" i="30"/>
  <c r="R82" i="30"/>
  <c r="S82" i="30"/>
  <c r="R83" i="30"/>
  <c r="S83" i="30"/>
  <c r="R84" i="30"/>
  <c r="S84" i="30"/>
  <c r="R87" i="30"/>
  <c r="S87" i="30"/>
  <c r="R88" i="30"/>
  <c r="S88" i="30"/>
  <c r="R89" i="30"/>
  <c r="S89" i="30"/>
  <c r="R90" i="30"/>
  <c r="S90" i="30"/>
  <c r="R94" i="30"/>
  <c r="S94" i="30"/>
  <c r="R98" i="30"/>
  <c r="S98" i="30"/>
  <c r="R99" i="30"/>
  <c r="S99" i="30"/>
  <c r="R100" i="30"/>
  <c r="S100" i="30"/>
  <c r="R101" i="30"/>
  <c r="S101" i="30"/>
  <c r="R103" i="30"/>
  <c r="S103" i="30"/>
  <c r="R104" i="30"/>
  <c r="S104" i="30"/>
  <c r="R105" i="30"/>
  <c r="S105" i="30"/>
  <c r="R106" i="30"/>
  <c r="S106" i="30"/>
  <c r="R107" i="30"/>
  <c r="S107" i="30"/>
  <c r="R110" i="30"/>
  <c r="S110" i="30"/>
  <c r="R111" i="30"/>
  <c r="S111" i="30"/>
  <c r="R112" i="30"/>
  <c r="S112" i="30"/>
  <c r="R113" i="30"/>
  <c r="S113" i="30"/>
  <c r="R114" i="30"/>
  <c r="S114" i="30"/>
  <c r="R115" i="30"/>
  <c r="S115" i="30"/>
  <c r="R116" i="30"/>
  <c r="S116" i="30"/>
  <c r="R117" i="30"/>
  <c r="S117" i="30"/>
  <c r="R118" i="30"/>
  <c r="S118" i="30"/>
  <c r="R119" i="30"/>
  <c r="S119" i="30"/>
  <c r="R122" i="30"/>
  <c r="S122" i="30"/>
  <c r="R123" i="30"/>
  <c r="S123" i="30"/>
  <c r="R124" i="30"/>
  <c r="S124" i="30"/>
  <c r="R125" i="30"/>
  <c r="S125" i="30"/>
  <c r="R128" i="30"/>
  <c r="S128" i="30"/>
  <c r="R129" i="30"/>
  <c r="S129" i="30"/>
  <c r="R130" i="30"/>
  <c r="S130" i="30"/>
  <c r="R131" i="30"/>
  <c r="R132" i="30"/>
  <c r="S132" i="30"/>
  <c r="R135" i="30"/>
  <c r="S135" i="30"/>
  <c r="R136" i="30"/>
  <c r="R137" i="30"/>
  <c r="R138" i="30"/>
  <c r="R139" i="30"/>
  <c r="S139" i="30"/>
  <c r="R148" i="30"/>
  <c r="S148" i="30"/>
  <c r="R149" i="30"/>
  <c r="S149" i="30"/>
  <c r="R150" i="30"/>
  <c r="S150" i="30"/>
  <c r="R142" i="30"/>
  <c r="S142" i="30"/>
  <c r="R143" i="30"/>
  <c r="S143" i="30"/>
  <c r="R145" i="30"/>
  <c r="S145" i="30"/>
  <c r="Q149" i="30"/>
  <c r="Q124" i="30"/>
  <c r="Q123" i="30"/>
  <c r="Q101" i="30"/>
  <c r="Q69" i="30"/>
  <c r="Q19" i="30"/>
  <c r="P149" i="30"/>
  <c r="P124" i="30"/>
  <c r="P123" i="30"/>
  <c r="P101" i="30"/>
  <c r="O101" i="30"/>
  <c r="P88" i="30"/>
  <c r="P80" i="30"/>
  <c r="P79" i="30"/>
  <c r="P75" i="30"/>
  <c r="P73" i="30"/>
  <c r="P71" i="30"/>
  <c r="P69" i="30"/>
  <c r="O69" i="30"/>
  <c r="P64" i="30"/>
  <c r="P41" i="30"/>
  <c r="P36" i="30"/>
  <c r="P34" i="30"/>
  <c r="P22" i="30"/>
  <c r="O23" i="30"/>
  <c r="Q88" i="30"/>
  <c r="O88" i="30"/>
  <c r="O149" i="30"/>
  <c r="Q80" i="30"/>
  <c r="Q79" i="30"/>
  <c r="O79" i="30"/>
  <c r="O80" i="30"/>
  <c r="Q75" i="30"/>
  <c r="O75" i="30"/>
  <c r="Q73" i="30"/>
  <c r="O73" i="30"/>
  <c r="Q71" i="30"/>
  <c r="O71" i="30"/>
  <c r="O72" i="30"/>
  <c r="P72" i="30"/>
  <c r="Q72" i="30"/>
  <c r="O74" i="30"/>
  <c r="P74" i="30"/>
  <c r="Q74" i="30"/>
  <c r="Q64" i="30"/>
  <c r="O64" i="30"/>
  <c r="Q41" i="30"/>
  <c r="O41" i="30"/>
  <c r="Q36" i="30"/>
  <c r="O36" i="30"/>
  <c r="Q34" i="30"/>
  <c r="O34" i="30"/>
  <c r="O123" i="30"/>
  <c r="O124" i="30"/>
  <c r="O116" i="30"/>
  <c r="P116" i="30"/>
  <c r="Q116" i="30"/>
  <c r="O117" i="30"/>
  <c r="P117" i="30"/>
  <c r="Q117" i="30"/>
  <c r="O114" i="30"/>
  <c r="P114" i="30"/>
  <c r="Q114" i="30"/>
  <c r="O115" i="30"/>
  <c r="P115" i="30"/>
  <c r="Q115" i="30"/>
  <c r="O111" i="30"/>
  <c r="P111" i="30"/>
  <c r="Q111" i="30"/>
  <c r="O112" i="30"/>
  <c r="P112" i="30"/>
  <c r="Q112" i="30"/>
  <c r="E25" i="31"/>
  <c r="J23" i="34"/>
  <c r="J22" i="34"/>
  <c r="I25" i="31"/>
  <c r="J21" i="34"/>
  <c r="J14" i="34"/>
  <c r="J13" i="34"/>
  <c r="J12" i="34"/>
  <c r="J11" i="34"/>
  <c r="J10" i="34"/>
  <c r="G36" i="34"/>
  <c r="H25" i="31"/>
  <c r="K24" i="34"/>
  <c r="C33" i="34"/>
  <c r="G35" i="34"/>
  <c r="G37" i="34"/>
  <c r="K15" i="34"/>
  <c r="G34" i="34"/>
  <c r="Q113" i="30"/>
  <c r="P113" i="30"/>
  <c r="O113" i="30"/>
  <c r="Q103" i="30"/>
  <c r="P103" i="30"/>
  <c r="P17" i="30"/>
  <c r="Q17" i="30"/>
  <c r="O145" i="30"/>
  <c r="P145" i="30"/>
  <c r="Q145" i="30"/>
  <c r="O143" i="30"/>
  <c r="P143" i="30"/>
  <c r="Q143" i="30"/>
  <c r="Q142" i="30"/>
  <c r="P142" i="30"/>
  <c r="O142" i="30"/>
  <c r="Q119" i="30"/>
  <c r="Q118" i="30"/>
  <c r="Q110" i="30"/>
  <c r="P119" i="30"/>
  <c r="P118" i="30"/>
  <c r="P110" i="30"/>
  <c r="O118" i="30"/>
  <c r="O119" i="30"/>
  <c r="O110" i="30"/>
  <c r="O9" i="30"/>
  <c r="P9" i="30"/>
  <c r="Q9" i="30"/>
  <c r="O10" i="30"/>
  <c r="P10" i="30"/>
  <c r="Q10" i="30"/>
  <c r="O11" i="30"/>
  <c r="P11" i="30"/>
  <c r="Q11" i="30"/>
  <c r="O12" i="30"/>
  <c r="P12" i="30"/>
  <c r="Q12" i="30"/>
  <c r="O13" i="30"/>
  <c r="P13" i="30"/>
  <c r="Q13" i="30"/>
  <c r="O16" i="30"/>
  <c r="P16" i="30"/>
  <c r="Q16" i="30"/>
  <c r="O18" i="30"/>
  <c r="P18" i="30"/>
  <c r="Q18" i="30"/>
  <c r="O19" i="30"/>
  <c r="P19" i="30"/>
  <c r="O20" i="30"/>
  <c r="P20" i="30"/>
  <c r="Q20" i="30"/>
  <c r="O21" i="30"/>
  <c r="P21" i="30"/>
  <c r="Q21" i="30"/>
  <c r="O22" i="30"/>
  <c r="Q22" i="30"/>
  <c r="P23" i="30"/>
  <c r="Q23" i="30"/>
  <c r="O24" i="30"/>
  <c r="P24" i="30"/>
  <c r="Q24" i="30"/>
  <c r="O26" i="30"/>
  <c r="P26" i="30"/>
  <c r="Q26" i="30"/>
  <c r="O28" i="30"/>
  <c r="P28" i="30"/>
  <c r="Q28" i="30"/>
  <c r="O29" i="30"/>
  <c r="P29" i="30"/>
  <c r="Q29" i="30"/>
  <c r="O30" i="30"/>
  <c r="P30" i="30"/>
  <c r="Q30" i="30"/>
  <c r="O31" i="30"/>
  <c r="P31" i="30"/>
  <c r="Q31" i="30"/>
  <c r="O35" i="30"/>
  <c r="P35" i="30"/>
  <c r="Q35" i="30"/>
  <c r="O37" i="30"/>
  <c r="P37" i="30"/>
  <c r="Q37" i="30"/>
  <c r="O38" i="30"/>
  <c r="P38" i="30"/>
  <c r="Q38" i="30"/>
  <c r="O39" i="30"/>
  <c r="P39" i="30"/>
  <c r="Q39" i="30"/>
  <c r="O40" i="30"/>
  <c r="P40" i="30"/>
  <c r="Q40" i="30"/>
  <c r="O44" i="30"/>
  <c r="P44" i="30"/>
  <c r="Q44" i="30"/>
  <c r="O46" i="30"/>
  <c r="P46" i="30"/>
  <c r="Q46" i="30"/>
  <c r="O50" i="30"/>
  <c r="P50" i="30"/>
  <c r="Q50" i="30"/>
  <c r="O51" i="30"/>
  <c r="P51" i="30"/>
  <c r="Q51" i="30"/>
  <c r="O56" i="30"/>
  <c r="P56" i="30"/>
  <c r="Q56" i="30"/>
  <c r="O57" i="30"/>
  <c r="P57" i="30"/>
  <c r="Q57" i="30"/>
  <c r="O62" i="30"/>
  <c r="P62" i="30"/>
  <c r="Q62" i="30"/>
  <c r="O63" i="30"/>
  <c r="P63" i="30"/>
  <c r="Q63" i="30"/>
  <c r="O65" i="30"/>
  <c r="P65" i="30"/>
  <c r="Q65" i="30"/>
  <c r="O66" i="30"/>
  <c r="P66" i="30"/>
  <c r="Q66" i="30"/>
  <c r="O67" i="30"/>
  <c r="P67" i="30"/>
  <c r="Q67" i="30"/>
  <c r="O70" i="30"/>
  <c r="P70" i="30"/>
  <c r="Q70" i="30"/>
  <c r="O77" i="30"/>
  <c r="P77" i="30"/>
  <c r="Q77" i="30"/>
  <c r="O78" i="30"/>
  <c r="P78" i="30"/>
  <c r="Q78" i="30"/>
  <c r="O81" i="30"/>
  <c r="P81" i="30"/>
  <c r="Q81" i="30"/>
  <c r="O82" i="30"/>
  <c r="P82" i="30"/>
  <c r="Q82" i="30"/>
  <c r="O83" i="30"/>
  <c r="P83" i="30"/>
  <c r="Q83" i="30"/>
  <c r="O84" i="30"/>
  <c r="P84" i="30"/>
  <c r="Q84" i="30"/>
  <c r="O87" i="30"/>
  <c r="P87" i="30"/>
  <c r="Q87" i="30"/>
  <c r="O89" i="30"/>
  <c r="P89" i="30"/>
  <c r="Q89" i="30"/>
  <c r="O90" i="30"/>
  <c r="P90" i="30"/>
  <c r="Q90" i="30"/>
  <c r="O94" i="30"/>
  <c r="P94" i="30"/>
  <c r="Q94" i="30"/>
  <c r="O98" i="30"/>
  <c r="P98" i="30"/>
  <c r="Q98" i="30"/>
  <c r="O99" i="30"/>
  <c r="P99" i="30"/>
  <c r="Q99" i="30"/>
  <c r="O100" i="30"/>
  <c r="P100" i="30"/>
  <c r="Q100" i="30"/>
  <c r="O103" i="30"/>
  <c r="O104" i="30"/>
  <c r="P104" i="30"/>
  <c r="Q104" i="30"/>
  <c r="O105" i="30"/>
  <c r="P105" i="30"/>
  <c r="Q105" i="30"/>
  <c r="O106" i="30"/>
  <c r="P106" i="30"/>
  <c r="Q106" i="30"/>
  <c r="O107" i="30"/>
  <c r="P107" i="30"/>
  <c r="Q107" i="30"/>
  <c r="O122" i="30"/>
  <c r="P122" i="30"/>
  <c r="Q122" i="30"/>
  <c r="O125" i="30"/>
  <c r="P125" i="30"/>
  <c r="Q125" i="30"/>
  <c r="O128" i="30"/>
  <c r="P128" i="30"/>
  <c r="Q128" i="30"/>
  <c r="O129" i="30"/>
  <c r="P129" i="30"/>
  <c r="Q129" i="30"/>
  <c r="O130" i="30"/>
  <c r="P130" i="30"/>
  <c r="Q130" i="30"/>
  <c r="O131" i="30"/>
  <c r="P131" i="30"/>
  <c r="Q131" i="30"/>
  <c r="O132" i="30"/>
  <c r="P132" i="30"/>
  <c r="Q132" i="30"/>
  <c r="O135" i="30"/>
  <c r="P135" i="30"/>
  <c r="Q135" i="30"/>
  <c r="O136" i="30"/>
  <c r="P136" i="30"/>
  <c r="Q136" i="30"/>
  <c r="O137" i="30"/>
  <c r="P137" i="30"/>
  <c r="Q137" i="30"/>
  <c r="O138" i="30"/>
  <c r="P138" i="30"/>
  <c r="Q138" i="30"/>
  <c r="O139" i="30"/>
  <c r="P139" i="30"/>
  <c r="Q139" i="30"/>
  <c r="O148" i="30"/>
  <c r="P148" i="30"/>
  <c r="Q148" i="30"/>
  <c r="O150" i="30"/>
  <c r="P150" i="30"/>
  <c r="Q150" i="30"/>
  <c r="G29" i="31"/>
  <c r="C30" i="31"/>
  <c r="C24" i="34"/>
  <c r="D33" i="34"/>
  <c r="C32" i="34"/>
  <c r="C15" i="34"/>
  <c r="D32" i="34"/>
  <c r="N157" i="30"/>
  <c r="C36" i="34"/>
  <c r="G25" i="31"/>
  <c r="C37" i="34"/>
  <c r="N163" i="30"/>
  <c r="C38" i="34"/>
  <c r="E29" i="31"/>
  <c r="C39" i="34"/>
  <c r="F25" i="31"/>
</calcChain>
</file>

<file path=xl/sharedStrings.xml><?xml version="1.0" encoding="utf-8"?>
<sst xmlns="http://schemas.openxmlformats.org/spreadsheetml/2006/main" count="2809" uniqueCount="1242">
  <si>
    <t>CONFORMANCE REQUIREMENT</t>
  </si>
  <si>
    <t>EXPECTED RESULT</t>
  </si>
  <si>
    <t>TEST RESULT</t>
  </si>
  <si>
    <t>TESTER COMMENTS</t>
  </si>
  <si>
    <t>CALC.</t>
  </si>
  <si>
    <t>M</t>
  </si>
  <si>
    <t>TBD</t>
  </si>
  <si>
    <t xml:space="preserve"> </t>
  </si>
  <si>
    <t>Total Tests</t>
  </si>
  <si>
    <t>Fail</t>
  </si>
  <si>
    <t>Tests Failed or TBD</t>
  </si>
  <si>
    <t>Tests Passed or N/A</t>
  </si>
  <si>
    <t>Pass</t>
  </si>
  <si>
    <t>%Passed or N/A</t>
  </si>
  <si>
    <t>Yes</t>
  </si>
  <si>
    <t>TEST DATA</t>
  </si>
  <si>
    <t>Preconditions</t>
  </si>
  <si>
    <t>No</t>
  </si>
  <si>
    <t>Priority</t>
  </si>
  <si>
    <t>Notes</t>
  </si>
  <si>
    <t>P</t>
  </si>
  <si>
    <t>O</t>
  </si>
  <si>
    <t>Test Description</t>
  </si>
  <si>
    <t>Scenarios</t>
  </si>
  <si>
    <t>MA-8</t>
  </si>
  <si>
    <t>MA-9</t>
  </si>
  <si>
    <t>MA-11</t>
  </si>
  <si>
    <t>MA-12</t>
  </si>
  <si>
    <t>MA-14</t>
  </si>
  <si>
    <t>MA-16</t>
  </si>
  <si>
    <t>MA</t>
  </si>
  <si>
    <t>Conformance Requirements Reference</t>
  </si>
  <si>
    <t>Description</t>
  </si>
  <si>
    <t>Interface(s)</t>
  </si>
  <si>
    <t>Prescriber Authentication</t>
  </si>
  <si>
    <t xml:space="preserve">Prescriber User Log In and Authenticated </t>
  </si>
  <si>
    <t>Prescribing System</t>
  </si>
  <si>
    <t>Prescription Standards</t>
  </si>
  <si>
    <t>Prescribing details conform to ALL requirements standards</t>
  </si>
  <si>
    <t xml:space="preserve">Reasoning </t>
  </si>
  <si>
    <t>Prescriber provides reasoning for prescription</t>
  </si>
  <si>
    <t>Data Elements</t>
  </si>
  <si>
    <t>Prescriber input and managed data meets ALL given requirements</t>
  </si>
  <si>
    <t>SNOMED</t>
  </si>
  <si>
    <t>Prescription data inclusions are to SNOMED standards / values</t>
  </si>
  <si>
    <t>Presentation</t>
  </si>
  <si>
    <t>Presented data and information reflects and stores ALL prescriber's inputs</t>
  </si>
  <si>
    <t>Audit</t>
  </si>
  <si>
    <t>Appropriate data audited and information reflects prescriber's inputs</t>
  </si>
  <si>
    <t>Print</t>
  </si>
  <si>
    <t>Printed information accurate to information presented for print</t>
  </si>
  <si>
    <t>Amend - Pre Submit</t>
  </si>
  <si>
    <t>Prescriber maintains / updates prescription details</t>
  </si>
  <si>
    <t>Cancel - Pre Submit</t>
  </si>
  <si>
    <t>Prescriber cancels the prescription</t>
  </si>
  <si>
    <t>Prepare / Send Evidences</t>
  </si>
  <si>
    <t xml:space="preserve">Prescriber manages Evidence of Prescription to valid channels </t>
  </si>
  <si>
    <t>Prescribing System -&gt; SOC / Agent</t>
  </si>
  <si>
    <t>Submit</t>
  </si>
  <si>
    <t>Cancel - Post Submit</t>
  </si>
  <si>
    <t>Acknowledgement of Prescription</t>
  </si>
  <si>
    <t>Acknowledgement of Prescription Cancellation</t>
  </si>
  <si>
    <t>Dispensing Authentication</t>
  </si>
  <si>
    <t xml:space="preserve">Dispense User Log In and Authenticated </t>
  </si>
  <si>
    <t>Dispensing System</t>
  </si>
  <si>
    <t>Dispenser retrieved prescription</t>
  </si>
  <si>
    <t>Presented data and information reflects prescriber's inputs</t>
  </si>
  <si>
    <t>Standards</t>
  </si>
  <si>
    <t>Prescription details conform to ALL requirements standards</t>
  </si>
  <si>
    <t>Evidences</t>
  </si>
  <si>
    <t>Evidences are as entered by prescriber</t>
  </si>
  <si>
    <t>Appropriate data audited and information reflects inputs</t>
  </si>
  <si>
    <t>Maintain (Dispense)</t>
  </si>
  <si>
    <t>Dispenser maintains / updates prescription details</t>
  </si>
  <si>
    <t>Dispenser cancels the prescription</t>
  </si>
  <si>
    <t>Dispenser submits that the prescription has been dispensed</t>
  </si>
  <si>
    <t>Annotations</t>
  </si>
  <si>
    <t>Dispenser makes annotations</t>
  </si>
  <si>
    <t>Reconcile</t>
  </si>
  <si>
    <t xml:space="preserve">Dispenser reconciles owing prescription </t>
  </si>
  <si>
    <t>Reverse Prescription</t>
  </si>
  <si>
    <t>Acknowledgement of Prescription Dispense</t>
  </si>
  <si>
    <t>Acknowledgement of Dispense Annotation</t>
  </si>
  <si>
    <t>Acknowledgement of Prescription Reversal</t>
  </si>
  <si>
    <t>Acknowledgement of Prescription Reconciliation</t>
  </si>
  <si>
    <t>SOC &lt; -&gt; Mobile Intermediary</t>
  </si>
  <si>
    <t>Agent Registry</t>
  </si>
  <si>
    <t>Agent &lt;-&gt; Mobile Intermediary</t>
  </si>
  <si>
    <t>Connection Authenticated</t>
  </si>
  <si>
    <t>Accept Electronic Prescription from Prescriber</t>
  </si>
  <si>
    <t>Mobile Application &lt;-&gt; Prescribing System</t>
  </si>
  <si>
    <t xml:space="preserve">Retrieved data audited </t>
  </si>
  <si>
    <t>Acronyms</t>
  </si>
  <si>
    <t>Date</t>
  </si>
  <si>
    <t>TSR</t>
  </si>
  <si>
    <t>CONFORMANCE REQUIREMENTS REFERENCE</t>
  </si>
  <si>
    <t>Associated Requirements Number taken from the Conformance Profile Specification.</t>
  </si>
  <si>
    <t xml:space="preserve">Displays the requirement to be met by the software being tested.
</t>
  </si>
  <si>
    <t>PRIORITY</t>
  </si>
  <si>
    <t>PRECONDITIONS</t>
  </si>
  <si>
    <t>Any preconditions, pre-requisites or set-up conditions required by the test.</t>
  </si>
  <si>
    <t>Test Data required to facilitate the testing.</t>
  </si>
  <si>
    <t xml:space="preserve">General comments in support of the test result
</t>
  </si>
  <si>
    <t>Top of Worksheet</t>
  </si>
  <si>
    <t>ACSC</t>
  </si>
  <si>
    <t>Australian Cyber Security Centre</t>
  </si>
  <si>
    <t>ADHA</t>
  </si>
  <si>
    <t>Australian Digital Health Agency</t>
  </si>
  <si>
    <t>AHPRA</t>
  </si>
  <si>
    <t>Australian Health Practitioner Regulation Agency</t>
  </si>
  <si>
    <t>AMT</t>
  </si>
  <si>
    <t>Australian Medicines Terminology</t>
  </si>
  <si>
    <t>AORT</t>
  </si>
  <si>
    <t>Acknowledgement Of Receipt - Timeout</t>
  </si>
  <si>
    <t>ASD</t>
  </si>
  <si>
    <t>Australian Signals Directorate</t>
  </si>
  <si>
    <t>ASL</t>
  </si>
  <si>
    <t>Active Script List</t>
  </si>
  <si>
    <t>ASLR</t>
  </si>
  <si>
    <t>Active Script List Registry</t>
  </si>
  <si>
    <t>CIS</t>
  </si>
  <si>
    <t>Clinical Information System</t>
  </si>
  <si>
    <t>DLM</t>
  </si>
  <si>
    <t>Dissemination Limiting Marker</t>
  </si>
  <si>
    <t>DoB</t>
  </si>
  <si>
    <t>Date of Birth</t>
  </si>
  <si>
    <t>DSPID</t>
  </si>
  <si>
    <t>Delivery Service Prescription Identifier</t>
  </si>
  <si>
    <t>eNRMC</t>
  </si>
  <si>
    <t>electronic National Residential Medication Chart</t>
  </si>
  <si>
    <t>ETP</t>
  </si>
  <si>
    <t>Electronic Transfer of Prescriptions</t>
  </si>
  <si>
    <t>HI Service</t>
  </si>
  <si>
    <t xml:space="preserve">Healthcare Identifiers Service operated by Services Australia </t>
  </si>
  <si>
    <t>HPN</t>
  </si>
  <si>
    <t>Hospital Provider Number</t>
  </si>
  <si>
    <t>HPI-I</t>
  </si>
  <si>
    <t>Healthcare Provider Identifier - Individual</t>
  </si>
  <si>
    <t>HPI-O</t>
  </si>
  <si>
    <t>Healthcare Provider Identifier - Organisation</t>
  </si>
  <si>
    <t>HTTPS</t>
  </si>
  <si>
    <t>Hyper Text Transfer Protocol Secure</t>
  </si>
  <si>
    <t>IHI</t>
  </si>
  <si>
    <t>Individual Healthcare Identifier</t>
  </si>
  <si>
    <t>ISM</t>
  </si>
  <si>
    <t>Information Security Manual</t>
  </si>
  <si>
    <t>MMS</t>
  </si>
  <si>
    <t>Multimedia Messaging Service</t>
  </si>
  <si>
    <t>OAuth</t>
  </si>
  <si>
    <t>Open Authorisation</t>
  </si>
  <si>
    <t>PBS</t>
  </si>
  <si>
    <t>Pharmaceutical Benefits Scheme</t>
  </si>
  <si>
    <t>PDS</t>
  </si>
  <si>
    <t>Prescription Delivery Service</t>
  </si>
  <si>
    <t>PKI</t>
  </si>
  <si>
    <t>Public Key Infrastructure</t>
  </si>
  <si>
    <t>PRODA</t>
  </si>
  <si>
    <t>Provider Digital Access</t>
  </si>
  <si>
    <t>RACFIF</t>
  </si>
  <si>
    <t>Residential Aged Care Facility ID</t>
  </si>
  <si>
    <t>RPBS</t>
  </si>
  <si>
    <t>Repatriation Pharmaceutical Benefits Scheme</t>
  </si>
  <si>
    <t>RSA</t>
  </si>
  <si>
    <t>An asymmetric cryptosystem invented by Ron Rivest, Adi Shamir and Leonard Adleman</t>
  </si>
  <si>
    <t>SIEM</t>
  </si>
  <si>
    <t>Security Information and Event Management</t>
  </si>
  <si>
    <t>SoC</t>
  </si>
  <si>
    <t>Subject of Care (patient or consumer)</t>
  </si>
  <si>
    <t>SMS</t>
  </si>
  <si>
    <t>Short Message Service</t>
  </si>
  <si>
    <t>SNOMED-CT-AU</t>
  </si>
  <si>
    <t>Systematised Nomenclature of Medicine – Clinical Terms - Australia</t>
  </si>
  <si>
    <t>URI</t>
  </si>
  <si>
    <t>Uniform Resource Identifier</t>
  </si>
  <si>
    <t>URL</t>
  </si>
  <si>
    <t>Uniform Resource Locator</t>
  </si>
  <si>
    <t>UTC</t>
  </si>
  <si>
    <t>Coordinated Universal Time</t>
  </si>
  <si>
    <t xml:space="preserve">End to End systems involvement for the whole of the Electronic Prescription System - outlining interfacing systems, applications and related functions. Specific details relating to Mobile Application System with PDS and other systems highlighted. See Related Documents and Test Artefacts. </t>
  </si>
  <si>
    <t>Test Case Number</t>
  </si>
  <si>
    <t>TEST CASES</t>
  </si>
  <si>
    <t>Scenario Summary</t>
  </si>
  <si>
    <t>TS_MA_001</t>
  </si>
  <si>
    <t>TS_MA_002</t>
  </si>
  <si>
    <t>Scenario:</t>
  </si>
  <si>
    <t>Objective:</t>
  </si>
  <si>
    <t>Pre-requisites:</t>
  </si>
  <si>
    <t>Scenario Test Cases:</t>
  </si>
  <si>
    <t>Test Steps</t>
  </si>
  <si>
    <t>Test Cases</t>
  </si>
  <si>
    <t>Conformance Requirement(s)</t>
  </si>
  <si>
    <t>TEST STEP / CASE DESCRIPTION</t>
  </si>
  <si>
    <t>ACTUAL TEST RESULT</t>
  </si>
  <si>
    <t>Deactivate Mobile Account</t>
  </si>
  <si>
    <t>Scenario result:</t>
  </si>
  <si>
    <t>Percentage complete</t>
  </si>
  <si>
    <t>Scenario status</t>
  </si>
  <si>
    <r>
      <t xml:space="preserve">Test Cases </t>
    </r>
    <r>
      <rPr>
        <b/>
        <sz val="11"/>
        <color rgb="FFFF0000"/>
        <rFont val="Calibri"/>
        <family val="2"/>
        <scheme val="minor"/>
      </rPr>
      <t xml:space="preserve">Failed </t>
    </r>
    <r>
      <rPr>
        <b/>
        <sz val="11"/>
        <rFont val="Calibri"/>
        <family val="2"/>
        <scheme val="minor"/>
      </rPr>
      <t>or TBD</t>
    </r>
  </si>
  <si>
    <r>
      <t xml:space="preserve">Test cases </t>
    </r>
    <r>
      <rPr>
        <b/>
        <sz val="11"/>
        <color rgb="FF00B050"/>
        <rFont val="Calibri"/>
        <family val="2"/>
      </rPr>
      <t>Passed</t>
    </r>
    <r>
      <rPr>
        <b/>
        <sz val="11"/>
        <rFont val="Calibri"/>
        <family val="2"/>
      </rPr>
      <t xml:space="preserve"> or N/A</t>
    </r>
  </si>
  <si>
    <t>Scenarios Complete</t>
  </si>
  <si>
    <t>Total Test cases</t>
  </si>
  <si>
    <r>
      <t xml:space="preserve">Scenarios </t>
    </r>
    <r>
      <rPr>
        <u/>
        <sz val="11"/>
        <color theme="1"/>
        <rFont val="Calibri"/>
        <family val="2"/>
        <scheme val="minor"/>
      </rPr>
      <t>Not</t>
    </r>
    <r>
      <rPr>
        <sz val="11"/>
        <color theme="1"/>
        <rFont val="Calibri"/>
        <family val="2"/>
        <scheme val="minor"/>
      </rPr>
      <t xml:space="preserve"> Complete</t>
    </r>
  </si>
  <si>
    <r>
      <t xml:space="preserve">Test case % </t>
    </r>
    <r>
      <rPr>
        <b/>
        <sz val="11"/>
        <color rgb="FF00B050"/>
        <rFont val="Calibri"/>
        <family val="2"/>
      </rPr>
      <t>Passed</t>
    </r>
    <r>
      <rPr>
        <b/>
        <sz val="11"/>
        <rFont val="Calibri"/>
        <family val="2"/>
      </rPr>
      <t xml:space="preserve"> or N/A</t>
    </r>
  </si>
  <si>
    <t>Total Scenarios</t>
  </si>
  <si>
    <t>Scenarios percentage Completed.</t>
  </si>
  <si>
    <t>MA - E2E INTERFACES</t>
  </si>
  <si>
    <t>TEST CASE</t>
  </si>
  <si>
    <t>TEST CASE NUMBER</t>
  </si>
  <si>
    <t xml:space="preserve">Unique identifier which distinguishes each test case from within the entire set of test specifications
</t>
  </si>
  <si>
    <t xml:space="preserve">Test Case, including steps </t>
  </si>
  <si>
    <t xml:space="preserve">The expected / desired outcome of the Test Case.
</t>
  </si>
  <si>
    <t>Prescribing System ACTIONS</t>
  </si>
  <si>
    <t>Assist SoC for register of Active Script List</t>
  </si>
  <si>
    <t>Prescriber registers ASL for SoC</t>
  </si>
  <si>
    <t>Dispensing System ACTIONS</t>
  </si>
  <si>
    <t>Dispenser registers ASL for SoC</t>
  </si>
  <si>
    <t>Dispensing System -&gt; API Gateway -&gt; ASLR</t>
  </si>
  <si>
    <t>Mobile Intermediary &amp; Application ACTIONS</t>
  </si>
  <si>
    <t>SoC Registry</t>
  </si>
  <si>
    <t>SOC Authorised and Enabled for Mobile Application Use</t>
  </si>
  <si>
    <t>Agent Authorised and Enabled for Mobile Application Use</t>
  </si>
  <si>
    <t xml:space="preserve">Recognised connection Authorisation to use Mobile Application </t>
  </si>
  <si>
    <t xml:space="preserve">Mobile Application &lt;-&gt; Mobile Intermediary </t>
  </si>
  <si>
    <t>Personal Information displayed through the Mobile Application</t>
  </si>
  <si>
    <t>Mobile Application &lt;-&gt; Mobile Intermediary &lt;-&gt; Prescribing System</t>
  </si>
  <si>
    <t>Mobile Intermediary &lt;-&gt; Mobile Application</t>
  </si>
  <si>
    <t>SoC Self-register of Active Script List</t>
  </si>
  <si>
    <t>SoC registers own ASL</t>
  </si>
  <si>
    <t>SoC (or agent) &lt;-&gt; Mobile Intermediary &lt;-&gt; API Gateway &lt;-&gt; ASLR</t>
  </si>
  <si>
    <t>SoC manages ASL and profile</t>
  </si>
  <si>
    <t>Active Script List Registry ACTIONS</t>
  </si>
  <si>
    <t>Request Registration for ASL - SoC</t>
  </si>
  <si>
    <t>SoC requests registration for Active Script List</t>
  </si>
  <si>
    <t>SoC &lt;-&gt; Mobile Intermediary &lt;-&gt; API Gateway &lt;-&gt; ASLR</t>
  </si>
  <si>
    <t>Request Registration for ASL - Prescribing System</t>
  </si>
  <si>
    <t>SoC requests registration for Active Script List through Prescribing System</t>
  </si>
  <si>
    <t>Prescribing System &lt;-&gt;API Gateway &lt;-&gt; ASLR</t>
  </si>
  <si>
    <t>Request Registration for ASL - Dispensing System</t>
  </si>
  <si>
    <t>SoC requests registration for Active Script List through Dispensing System</t>
  </si>
  <si>
    <t>Dispensing System &lt;-&gt;API Gateway &lt;-&gt; ASLR</t>
  </si>
  <si>
    <t>Register - Check IHI</t>
  </si>
  <si>
    <t xml:space="preserve">ASLR checks IHI for validity for the SoC </t>
  </si>
  <si>
    <t>ALSR &lt;-&gt; API Gateway &lt;-&gt;  HI Service</t>
  </si>
  <si>
    <t>View Active Script List - Prescribing System</t>
  </si>
  <si>
    <t>Prescribing System requests to view SoC's Active Script List</t>
  </si>
  <si>
    <t>View Active Script List - Dispensing System</t>
  </si>
  <si>
    <t>Dispensing System requests to view SoC's Active Script List</t>
  </si>
  <si>
    <t>Manage ASL - SoC</t>
  </si>
  <si>
    <t xml:space="preserve">SoC manages their Active Script List and permission etc. </t>
  </si>
  <si>
    <t>Add Electronic Prescription with ASL</t>
  </si>
  <si>
    <t>Dispense Electronic Prescription with ASL</t>
  </si>
  <si>
    <t>Prescribing System -&gt; API Gateway -&gt; ASLR</t>
  </si>
  <si>
    <t>TEST EVIDENCE (SCREEN SHOTS, RECORDINGS, FILES)</t>
  </si>
  <si>
    <t>TEST EVIDENCE 
(SCREEN SHOTS, RECORDINGS, FILES)</t>
  </si>
  <si>
    <t>Test Result Options</t>
  </si>
  <si>
    <t>N/A (Please provide reason)</t>
  </si>
  <si>
    <t>TEST EVIDENCE</t>
  </si>
  <si>
    <t xml:space="preserve">Any artefacts relevant to the testing which would qualify given test results - e.g. screenshots, recordings, files etc. 
Evidence may be directly inserted into this document or links and references indicated if artefacts kept externally. </t>
  </si>
  <si>
    <t>Document information</t>
  </si>
  <si>
    <t>Introduction</t>
  </si>
  <si>
    <t>Owner:</t>
  </si>
  <si>
    <r>
      <rPr>
        <sz val="9"/>
        <rFont val="Calibri"/>
        <family val="2"/>
        <scheme val="minor"/>
      </rPr>
      <t xml:space="preserve">The information in this section will provide a background of the test materials in this workbook and an overview of the individual worksheets and their structure and how they should be used as a working test document . </t>
    </r>
    <r>
      <rPr>
        <sz val="9"/>
        <color rgb="FFFF0000"/>
        <rFont val="Calibri"/>
        <family val="2"/>
        <scheme val="minor"/>
      </rPr>
      <t xml:space="preserve">
</t>
    </r>
  </si>
  <si>
    <t>Contact for enquiries:</t>
  </si>
  <si>
    <t>Australian Digital Health Agency Help Centre
t:  1300 901 001
e:  help@digitalhealth.gov.au</t>
  </si>
  <si>
    <t>Table of contents</t>
  </si>
  <si>
    <t>What test material do I need?</t>
  </si>
  <si>
    <t>Worksheet Names</t>
  </si>
  <si>
    <t>Worksheet Structure for Test Procedures</t>
  </si>
  <si>
    <t>Return to top</t>
  </si>
  <si>
    <t xml:space="preserve">Table 1 describes the abbreviated name and purpose of each worksheet. </t>
  </si>
  <si>
    <t>Table 1: Worksheet Names</t>
  </si>
  <si>
    <t>`</t>
  </si>
  <si>
    <t>WORKSHEET NAME</t>
  </si>
  <si>
    <t>FEATURE SET and PURPOSE</t>
  </si>
  <si>
    <t>TRACEABILITY</t>
  </si>
  <si>
    <t>Table 2: Worksheet Structure - Test procedure</t>
  </si>
  <si>
    <t>LABEL NAME</t>
  </si>
  <si>
    <t>DESCRIPTION</t>
  </si>
  <si>
    <r>
      <t xml:space="preserve">Result of the test (Pass, Fail, N/A or TBD) - Note: This will affect the Results CALC
</t>
    </r>
    <r>
      <rPr>
        <sz val="9"/>
        <color rgb="FF00B050"/>
        <rFont val="Calibri"/>
        <family val="2"/>
        <scheme val="minor"/>
      </rPr>
      <t>Pass</t>
    </r>
    <r>
      <rPr>
        <sz val="9"/>
        <rFont val="Calibri"/>
        <family val="2"/>
        <scheme val="minor"/>
      </rPr>
      <t xml:space="preserve">:  The software passed the test.
</t>
    </r>
    <r>
      <rPr>
        <sz val="9"/>
        <color rgb="FFFF0000"/>
        <rFont val="Calibri"/>
        <family val="2"/>
        <scheme val="minor"/>
      </rPr>
      <t>Fail</t>
    </r>
    <r>
      <rPr>
        <sz val="9"/>
        <rFont val="Calibri"/>
        <family val="2"/>
        <scheme val="minor"/>
      </rPr>
      <t xml:space="preserve">:    The software failed the test.
</t>
    </r>
    <r>
      <rPr>
        <b/>
        <sz val="9"/>
        <rFont val="Calibri"/>
        <family val="2"/>
        <scheme val="minor"/>
      </rPr>
      <t>N/A</t>
    </r>
    <r>
      <rPr>
        <sz val="9"/>
        <rFont val="Calibri"/>
        <family val="2"/>
        <scheme val="minor"/>
      </rPr>
      <t xml:space="preserve">:   Not applicable - the test is not applicable for the software being tested 
i.e. the test may be for an optional requirement that is not implemented in the software, or 
the test is conditional and the condition is not present.
</t>
    </r>
    <r>
      <rPr>
        <b/>
        <sz val="9"/>
        <rFont val="Calibri"/>
        <family val="2"/>
        <scheme val="minor"/>
      </rPr>
      <t>TBD</t>
    </r>
    <r>
      <rPr>
        <sz val="9"/>
        <rFont val="Calibri"/>
        <family val="2"/>
        <scheme val="minor"/>
      </rPr>
      <t>:   To be determined - the test result is still to be determined.</t>
    </r>
  </si>
  <si>
    <t>Table 3: Acronyms</t>
  </si>
  <si>
    <t>ACRONYM</t>
  </si>
  <si>
    <t>MEANING</t>
  </si>
  <si>
    <t>AACP</t>
  </si>
  <si>
    <t>ASD Approved Cryptographic Protocol</t>
  </si>
  <si>
    <t xml:space="preserve">TEST SUMMARY REPORT
</t>
  </si>
  <si>
    <t>Please complete</t>
  </si>
  <si>
    <t>Operating System/Environment Configuration (name and version)</t>
  </si>
  <si>
    <t>Optional.</t>
  </si>
  <si>
    <t>Additional software tools and versions not subject to testing used 
(e.g. web browser)</t>
  </si>
  <si>
    <t>THIS SECTION DOES NOT NEED TO BE MANUALLY FILLED IN - IT WILL BE AUTOMATICALLY CALCULATED.</t>
  </si>
  <si>
    <t>Scenario worksheet</t>
  </si>
  <si>
    <t xml:space="preserve"> Total % Tests Passed or N/A</t>
  </si>
  <si>
    <t>Number of Scenarios</t>
  </si>
  <si>
    <r>
      <t>Test Case worksheet</t>
    </r>
    <r>
      <rPr>
        <sz val="10"/>
        <rFont val="Calibri"/>
        <family val="2"/>
        <scheme val="minor"/>
      </rPr>
      <t xml:space="preserve"> </t>
    </r>
  </si>
  <si>
    <t>Test % Success Rate</t>
  </si>
  <si>
    <t>Number of Tests</t>
  </si>
  <si>
    <t>Number of N/A test results for mandatory tests</t>
  </si>
  <si>
    <t>MANDATORY AND N/A</t>
  </si>
  <si>
    <t>References and Related Documents</t>
  </si>
  <si>
    <t>Version</t>
  </si>
  <si>
    <t>Product version history</t>
  </si>
  <si>
    <t>Comments</t>
  </si>
  <si>
    <t>Acknowledgements</t>
  </si>
  <si>
    <r>
      <t xml:space="preserve">Council of Australian Governments
</t>
    </r>
    <r>
      <rPr>
        <sz val="8"/>
        <rFont val="Arial"/>
        <family val="2"/>
      </rPr>
      <t xml:space="preserve">The Australian Digital Health Agency is jointly funded by the Australian Government and all state and territory governments.
</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</si>
  <si>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</si>
  <si>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</si>
  <si>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</si>
  <si>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</si>
  <si>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</si>
  <si>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Sub Section - Requirements</t>
  </si>
  <si>
    <t>Conformance  Specification Number</t>
  </si>
  <si>
    <t xml:space="preserve">Traceability Matrix summarising requirements and tests with associated Requirement sections and Scenarios.
</t>
  </si>
  <si>
    <t xml:space="preserve">Specifies whether a test is mandatory, recommended or optional.  This is done with the abbreviation:
M for Mandatory 
R for Recommended
C for Conditional
O for Optional
</t>
  </si>
  <si>
    <t>REFERENCES</t>
  </si>
  <si>
    <t xml:space="preserve">This worksheet contains a list of documents that are referenced directly from this document and other documents that are related to this document.
</t>
  </si>
  <si>
    <t xml:space="preserve">High level scenarios based on the Test Cases and their purpose. To be used in conjunction with Test Data developed and specified. See Related Documents and Test Artefacts. 
The test cases were written against the requirements as they were specified. It is suggested that testing should be carried out in line with the scenarios which better suit a natural test order. </t>
  </si>
  <si>
    <t>CTD</t>
  </si>
  <si>
    <t>Conformance Test Data</t>
  </si>
  <si>
    <t>CTS</t>
  </si>
  <si>
    <t>Conformance Test Specification</t>
  </si>
  <si>
    <t>Number of Test Cases</t>
  </si>
  <si>
    <t>Tests marked N/A</t>
  </si>
  <si>
    <t xml:space="preserve">Software Developer: </t>
  </si>
  <si>
    <t xml:space="preserve">Contact name </t>
  </si>
  <si>
    <t xml:space="preserve">Contact number </t>
  </si>
  <si>
    <t xml:space="preserve">Contact email address </t>
  </si>
  <si>
    <t>Address</t>
  </si>
  <si>
    <t xml:space="preserve">Implementation Under Test: </t>
  </si>
  <si>
    <t>Software description</t>
  </si>
  <si>
    <t>Testing location address</t>
  </si>
  <si>
    <t>Date(s) of testing</t>
  </si>
  <si>
    <t>Name of person(s) conducting tests</t>
  </si>
  <si>
    <t>States and territories applicable</t>
  </si>
  <si>
    <t>Software component name (s)</t>
  </si>
  <si>
    <t>Please specify all software components being used in this assessment</t>
  </si>
  <si>
    <t>Software version number (s)</t>
  </si>
  <si>
    <t>Mobile Application Type</t>
  </si>
  <si>
    <t>All States and Territories in Australia</t>
  </si>
  <si>
    <t>Document Name</t>
  </si>
  <si>
    <t>Solution Architecture</t>
  </si>
  <si>
    <t>- Document ID: DH-2625:2017</t>
  </si>
  <si>
    <t>Electronic Prescribing - National Requirements for Electronic Prescriptions v1.0</t>
  </si>
  <si>
    <t>Requirements Overview</t>
  </si>
  <si>
    <t>MC-16</t>
  </si>
  <si>
    <t>MC-595</t>
  </si>
  <si>
    <t>MC-12</t>
  </si>
  <si>
    <t>R</t>
  </si>
  <si>
    <t>C</t>
  </si>
  <si>
    <t>PDS Unavailable</t>
  </si>
  <si>
    <t>Electronic Prescriptions exist</t>
  </si>
  <si>
    <t>Appropriate security exists in system:
- Password or PIN etc.</t>
  </si>
  <si>
    <t xml:space="preserve">Mobile Application provides the device ID to the Mobile Intermediary
The connection request data contains a unique identifier tied to the mobile device hardware
</t>
  </si>
  <si>
    <t>WCAG</t>
  </si>
  <si>
    <t>Web Content Accessibility Guidelines</t>
  </si>
  <si>
    <t>MC-615</t>
  </si>
  <si>
    <t>System Security system established and maintained</t>
  </si>
  <si>
    <t>MA-942</t>
  </si>
  <si>
    <t>MA-943</t>
  </si>
  <si>
    <t>MA-944</t>
  </si>
  <si>
    <t>user(s) of application exist for authentication</t>
  </si>
  <si>
    <t>MA-931</t>
  </si>
  <si>
    <t>A period of inactivity has been identified in the system</t>
  </si>
  <si>
    <t>MA-946</t>
  </si>
  <si>
    <t>MA-937</t>
  </si>
  <si>
    <t>Mobile user account</t>
  </si>
  <si>
    <t xml:space="preserve">Log in to the mobile system and do not interact with the system for a period of inactivity defined </t>
  </si>
  <si>
    <t>Credentials checked against breached credentials service - use of system permitted.</t>
  </si>
  <si>
    <t xml:space="preserve">Users(s) in the system for use.
Breached Credentials Service </t>
  </si>
  <si>
    <t>Credentials checked against breached credentials service - use of system refused.</t>
  </si>
  <si>
    <t>MI-2</t>
  </si>
  <si>
    <t>MI-10</t>
  </si>
  <si>
    <t>MI-10A</t>
  </si>
  <si>
    <t>Generate audit file for transmission to regulating body.</t>
  </si>
  <si>
    <t>Existing mobile audit information with full details that serve requirements for sending.</t>
  </si>
  <si>
    <t>MI-9</t>
  </si>
  <si>
    <t>MI-7</t>
  </si>
  <si>
    <t>MI-8</t>
  </si>
  <si>
    <t>The mobile intermediary can access the encrypted payload of messages related to the SoC
The mobile application displays the SoC's prescription information</t>
  </si>
  <si>
    <t>The mobile intermediary cannot access the encrypted payload of any message related to the SoC
The mobile application does not display the SoC's prescription information</t>
  </si>
  <si>
    <t>ASLR available
Mobile Application System available
SoC provided a consent for Mobile Intermediary to access their information</t>
  </si>
  <si>
    <t>ASLR available
Mobile Application System available
SoC has not provided a consent for Mobile Intermediary to access their information</t>
  </si>
  <si>
    <t>MI-13</t>
  </si>
  <si>
    <t>MI-11</t>
  </si>
  <si>
    <r>
      <rPr>
        <sz val="11"/>
        <color rgb="FF002060"/>
        <rFont val="Calibri"/>
        <family val="2"/>
        <scheme val="minor"/>
      </rPr>
      <t>CONDITION: Mobile intermediary operates as a Commonwealth Government Service</t>
    </r>
    <r>
      <rPr>
        <sz val="11"/>
        <rFont val="Calibri"/>
        <family val="2"/>
        <scheme val="minor"/>
      </rPr>
      <t xml:space="preserve">
Mobile Intermediary service operates as a Commonwealth Government Service
</t>
    </r>
  </si>
  <si>
    <t>MI-12</t>
  </si>
  <si>
    <t>MI-939</t>
  </si>
  <si>
    <t xml:space="preserve">System set-up to check encryption
</t>
  </si>
  <si>
    <t xml:space="preserve">Monitor Mobile Intermediary Systems:
Inspect transient information assets at rest.
</t>
  </si>
  <si>
    <t>Electronic Prescription and associated data.</t>
  </si>
  <si>
    <t>TS_MI_002</t>
  </si>
  <si>
    <t xml:space="preserve">Mobile Intermediary service operates as a Commonwealth Government Service
</t>
  </si>
  <si>
    <t>Mobile Application</t>
  </si>
  <si>
    <t>Valid Authentication - System must authenticate the validity</t>
  </si>
  <si>
    <t>User accounts have been established.</t>
  </si>
  <si>
    <r>
      <rPr>
        <sz val="11"/>
        <color rgb="FF002060"/>
        <rFont val="Calibri"/>
        <family val="2"/>
      </rPr>
      <t>CONDITION - System supports maintenance of a user account</t>
    </r>
    <r>
      <rPr>
        <sz val="11"/>
        <rFont val="Calibri"/>
        <family val="2"/>
      </rPr>
      <t xml:space="preserve">
Deactivate User Account</t>
    </r>
  </si>
  <si>
    <t>Valid active user accounts with personal and prescription information.</t>
  </si>
  <si>
    <t>Valid conformance ID to send with request.</t>
  </si>
  <si>
    <t>START:  Common requirements for MI &amp; MA</t>
  </si>
  <si>
    <t>End:  Common requirements for MI &amp; MA</t>
  </si>
  <si>
    <t>TC_MC_MA_001</t>
  </si>
  <si>
    <t>START:  Security Requirements for Mobile Application Systems</t>
  </si>
  <si>
    <t>END: Security Requirements for Mobile Application Systems</t>
  </si>
  <si>
    <t>Mobile device has co-existing mobile Application systems.</t>
  </si>
  <si>
    <t>Mobile device has co-existing mobile Application systems - User preference settings.</t>
  </si>
  <si>
    <t>User has the option to select a default system for use.</t>
  </si>
  <si>
    <t>Mobile Application is set-up with a working application.
Other systems are available for installation.
User settings available where applicable.</t>
  </si>
  <si>
    <t>TC_MC_MA_002</t>
  </si>
  <si>
    <r>
      <t xml:space="preserve">Applications can co-exist.. 
There are no automatic feature settings to manipulate a default system for use.
</t>
    </r>
    <r>
      <rPr>
        <i/>
        <sz val="11"/>
        <rFont val="Calibri"/>
        <family val="2"/>
      </rPr>
      <t xml:space="preserve">
Note: Requirement applies to any device, operating system or other settings - Developed software should not include any default features for these aspects.
</t>
    </r>
  </si>
  <si>
    <t xml:space="preserve">Second system or dummy application available to demonstrate systems can co-exist on a mobile device. 
</t>
  </si>
  <si>
    <t>Access application functionality with no security details</t>
  </si>
  <si>
    <t>Access application functionality with security details provided - Password, PIN etc.</t>
  </si>
  <si>
    <t>System is in use and application security in place.</t>
  </si>
  <si>
    <t>Application level security and profiles set-up.</t>
  </si>
  <si>
    <t>Mobile Application sends a requests for prescription information to the Mobile Intermediary.</t>
  </si>
  <si>
    <t>Scan inappropriate source.</t>
  </si>
  <si>
    <t>Paper EoP stored in system</t>
  </si>
  <si>
    <t>Active / Login to the system - Paper sourced EoP exists</t>
  </si>
  <si>
    <t>EoP has been scanned into the System</t>
  </si>
  <si>
    <t>EoP has been scanned into the system</t>
  </si>
  <si>
    <t>Paper EoPs scanned and already present in the system.</t>
  </si>
  <si>
    <t>Display Electronic Prescriptions PDS - No Edit</t>
  </si>
  <si>
    <t>Display Electronic Prescriptions ASLR - No Edit</t>
  </si>
  <si>
    <t>Display Electronic Prescriptions - Change Medical details</t>
  </si>
  <si>
    <t>Mobile Intermediary Unavailable</t>
  </si>
  <si>
    <t>Request information from PDS</t>
  </si>
  <si>
    <t>User views stored Electronic Prescriptions - Tokens and information.</t>
  </si>
  <si>
    <t>Every token is available for view and has appropriate information displayed as selected.
All tokens are rendered as a QR code.</t>
  </si>
  <si>
    <t>Electronic Prescriptions is dispensed.</t>
  </si>
  <si>
    <t>Appropriate Dispense message displayed - the user is given the option to disable any future messages.</t>
  </si>
  <si>
    <t>Appropriate Cancel message displayed - the user is given the option to disable any future messages.</t>
  </si>
  <si>
    <t>Appropriate Expired message displayed - the user is given the option to disable any future messages.</t>
  </si>
  <si>
    <t>Electronic Prescriptions is cancelled.</t>
  </si>
  <si>
    <t>System design includes function to compare the mobile number being used with the mobile number being selected for notifications.</t>
  </si>
  <si>
    <t>Notification regarding dispense item - Mobile number being used is the same as the notification number.</t>
  </si>
  <si>
    <t>Mobile in use used as notification number.</t>
  </si>
  <si>
    <t xml:space="preserve">Electronic prescription for transmission.
SMS details to send information.
</t>
  </si>
  <si>
    <t xml:space="preserve">Electronic prescription for transmission.
Email details to send information.
</t>
  </si>
  <si>
    <t>Electronic prescriptions held on mobile application.</t>
  </si>
  <si>
    <t>Information transmitted:
- Token or URL
- Initials of SoC
- Medicine Name
No other information other than the above transmitted.</t>
  </si>
  <si>
    <t>Display historical data</t>
  </si>
  <si>
    <t>Mobile Application is in use.</t>
  </si>
  <si>
    <t>Uninstall / Remove the mobile application.</t>
  </si>
  <si>
    <t>TC_MC_MA_003</t>
  </si>
  <si>
    <t>TC_MC_MA_004</t>
  </si>
  <si>
    <t>TC_MC_MA_005</t>
  </si>
  <si>
    <t>TC_MC_MA_006</t>
  </si>
  <si>
    <t>TC_MC_MA_007</t>
  </si>
  <si>
    <t>TC_MC_MA_008</t>
  </si>
  <si>
    <t>TC_MC_MA_009</t>
  </si>
  <si>
    <t>TC_MC_MA_010</t>
  </si>
  <si>
    <t>TC_MC_MA_011</t>
  </si>
  <si>
    <t>TC_MC_MA_012</t>
  </si>
  <si>
    <t>TC_MC_MA_013</t>
  </si>
  <si>
    <t>TC_MC_MA_014</t>
  </si>
  <si>
    <t>TC_MC_MA_015</t>
  </si>
  <si>
    <t>TC_MC_MA_016</t>
  </si>
  <si>
    <t>TC_MC_MA_017</t>
  </si>
  <si>
    <t>TC_MC_MA_018</t>
  </si>
  <si>
    <t>TC_MC_MA_019</t>
  </si>
  <si>
    <t>TC_MC_MA_020</t>
  </si>
  <si>
    <t>TC_MC_MA_021</t>
  </si>
  <si>
    <t>TC_MC_MA_022</t>
  </si>
  <si>
    <t>TC_MC_MA_023</t>
  </si>
  <si>
    <t>TC_MC_MA_024</t>
  </si>
  <si>
    <t>TC_MC_MA_025</t>
  </si>
  <si>
    <t>TC_MC_MA_026</t>
  </si>
  <si>
    <t>TC_MC_MA_027</t>
  </si>
  <si>
    <t>TC_MC_MA_028</t>
  </si>
  <si>
    <t>Electronic Prescriptions exist.</t>
  </si>
  <si>
    <t xml:space="preserve">Legacy Electronic Prescriptions exist.in the system. </t>
  </si>
  <si>
    <t>User requests token status - status has changed.</t>
  </si>
  <si>
    <t>New session started for the application - Statuses have changed.</t>
  </si>
  <si>
    <t>Electronic prescriptions exist. Status has changed since last checked.</t>
  </si>
  <si>
    <t>Latest status of token updated in the system.</t>
  </si>
  <si>
    <t>Latest statuses of the tokens updated in the system.</t>
  </si>
  <si>
    <t>Electronic Prescriptions exist - Expired</t>
  </si>
  <si>
    <t>Electronic Prescriptions exist - Cancelled</t>
  </si>
  <si>
    <t>Electronic Prescriptions exist - Dispensed</t>
  </si>
  <si>
    <t>TC_MC_MA_029</t>
  </si>
  <si>
    <t>TC_MC_MA_030</t>
  </si>
  <si>
    <t>TC_MC_MA_031</t>
  </si>
  <si>
    <t>TC_MC_MA_032</t>
  </si>
  <si>
    <t>TC_MC_MA_033</t>
  </si>
  <si>
    <t xml:space="preserve">Electronic Prescriptions exist that are about to expire and expired </t>
  </si>
  <si>
    <t>Electronic Prescription has expired.</t>
  </si>
  <si>
    <t>User notified that the prescription has expired.</t>
  </si>
  <si>
    <r>
      <t xml:space="preserve">User notified that the prescription is about to expire.
</t>
    </r>
    <r>
      <rPr>
        <i/>
        <sz val="11"/>
        <rFont val="Calibri"/>
        <family val="2"/>
        <scheme val="minor"/>
      </rPr>
      <t>Note: Proximity of expiration is arbitrary to the system.</t>
    </r>
  </si>
  <si>
    <t>Electronic Prescription is about to expire.</t>
  </si>
  <si>
    <t>Developed Application.</t>
  </si>
  <si>
    <r>
      <t xml:space="preserve">Standards to AA level followed throughout.
</t>
    </r>
    <r>
      <rPr>
        <i/>
        <sz val="11"/>
        <rFont val="Calibri"/>
        <family val="2"/>
        <scheme val="minor"/>
      </rPr>
      <t xml:space="preserve">
</t>
    </r>
  </si>
  <si>
    <r>
      <t xml:space="preserve">Check WCAG standards in the application.
</t>
    </r>
    <r>
      <rPr>
        <i/>
        <sz val="11"/>
        <rFont val="Calibri"/>
        <family val="2"/>
        <scheme val="minor"/>
      </rPr>
      <t>Note: Web Content Accessibility Guidelines (WCAG) https://www.w3.org/TR/WCAG21/
WCAG standards provide extensive guidelines and should be generally considered for application design.</t>
    </r>
  </si>
  <si>
    <t>ETP information.</t>
  </si>
  <si>
    <t>Mobile Application contains data added by the user.</t>
  </si>
  <si>
    <t>Check data fields added - data types.</t>
  </si>
  <si>
    <t>Appropriate data types for added information.</t>
  </si>
  <si>
    <t xml:space="preserve">Appropriate data types for added information fields. e.g. CHAR, BOOLEAN etc. </t>
  </si>
  <si>
    <t>TC_MC_MA_034</t>
  </si>
  <si>
    <t>TC_MC_MA_035</t>
  </si>
  <si>
    <t>TC_MC_MA_036</t>
  </si>
  <si>
    <t>TC_MC_MA_037</t>
  </si>
  <si>
    <t>TC_MC_MA_038</t>
  </si>
  <si>
    <t>TC_MC_MA_039</t>
  </si>
  <si>
    <t>Mobile Intermediary Available.
PDS Available
Prescription Information exists</t>
  </si>
  <si>
    <t>TC_MC_MAP_001</t>
  </si>
  <si>
    <t>TC_MC_MAP_002</t>
  </si>
  <si>
    <t>TC_MC_MAP_003</t>
  </si>
  <si>
    <t>TC_MC_MAP_004</t>
  </si>
  <si>
    <t>Confirmation required to delete the prescription, requiring a yes / no response.
No deletion if not confirmed.</t>
  </si>
  <si>
    <t>Electronic prescription exists.</t>
  </si>
  <si>
    <t>HCP</t>
  </si>
  <si>
    <t>Healthcare Provider</t>
  </si>
  <si>
    <t>ASLR Available.
ASLR Accounts have been established.</t>
  </si>
  <si>
    <t>Valid active ASLR account with prescription information.</t>
  </si>
  <si>
    <t xml:space="preserve">ASLR Available.
Prescription items exist - Hidden.
</t>
  </si>
  <si>
    <t>Electronic prescription hidden.</t>
  </si>
  <si>
    <t>Electronic prescription unhidden.</t>
  </si>
  <si>
    <t xml:space="preserve">ASLR Available.
Prescription items exist - Unhidden.
</t>
  </si>
  <si>
    <t>Message prompted warning the user that unhiding the item will permit other healthcare providers to see that item.</t>
  </si>
  <si>
    <t xml:space="preserve">ASLR Available.
Application set up with Primary Contact.
</t>
  </si>
  <si>
    <t>Delete / remove / erase Primary Contact details.</t>
  </si>
  <si>
    <t>Unable to action - can only edit details.</t>
  </si>
  <si>
    <t>Primary Contact for the ASL.</t>
  </si>
  <si>
    <t>Create or change a password for the user - strength of password.</t>
  </si>
  <si>
    <t>Account / Application users with PIN.</t>
  </si>
  <si>
    <t>System Security system established and maintained.
PIN security in use.</t>
  </si>
  <si>
    <r>
      <rPr>
        <sz val="11"/>
        <color rgb="FF002060"/>
        <rFont val="Calibri"/>
        <family val="2"/>
        <scheme val="minor"/>
      </rPr>
      <t>CONDITION: Security Set-up uses PIN</t>
    </r>
    <r>
      <rPr>
        <sz val="11"/>
        <rFont val="Calibri"/>
        <family val="2"/>
        <scheme val="minor"/>
      </rPr>
      <t xml:space="preserve">
Create or change a PIN for the user - strength of password.</t>
    </r>
  </si>
  <si>
    <t>Mobile Intermediary does not process the request.
 Appropriate response to the Mobile application.</t>
  </si>
  <si>
    <t xml:space="preserve">Mobile application request with invalid conformance ID.
Working list of valid conformance IDs for compare purposes.
</t>
  </si>
  <si>
    <t xml:space="preserve">Mobile application request with no conformance ID.
</t>
  </si>
  <si>
    <t xml:space="preserve">File generated includes  is in a format that can be send electronically: Text, PDF, log file or others.
The file has complete and correct information as per requirements  and is human readable.
</t>
  </si>
  <si>
    <t xml:space="preserve">Retrieve prescription information from ASLR on behalf of mobile application 
</t>
  </si>
  <si>
    <t xml:space="preserve">Active Script List Registry available
</t>
  </si>
  <si>
    <t xml:space="preserve">Retrieve SoC's prescription information contained in ASLR on behalf of mobile application - no consent.
</t>
  </si>
  <si>
    <t xml:space="preserve">Retrieve SoC's prescription information contained in ASLR on behalf of mobile application - Consent.
</t>
  </si>
  <si>
    <t>Mobile Application (from a mobile device) sends connection requests to Mobile Intermediary</t>
  </si>
  <si>
    <t>System sends request information to a valid Mobile Intermediary</t>
  </si>
  <si>
    <t>System sends request information to a valid ASL</t>
  </si>
  <si>
    <t>Application level security details - Password, PIN, biometric input etc.</t>
  </si>
  <si>
    <t>Security provided validated - Application functionality provided.</t>
  </si>
  <si>
    <t>System / application has various sources for EP token</t>
  </si>
  <si>
    <t>System / application has various sources for EP information</t>
  </si>
  <si>
    <t>Information displayed as per the original details.
It is clearly stated that this is NOT an active script.
Token is NOT displayed.</t>
  </si>
  <si>
    <t>Original Prescription details are presented as entered when entered into the system. Full medicine name includes active ingredient information entered.</t>
  </si>
  <si>
    <t>Non-Conformant Mobile Application - No Conformance ID</t>
  </si>
  <si>
    <t>Mobile Intermediary receives request for Electronic Prescriptions from non-conformant mobile application - Invalid conformance ID.</t>
  </si>
  <si>
    <t>Non-Conformant Mobile Application - Invalid Conformance ID</t>
  </si>
  <si>
    <t>Mobile Intermediary receives request for Electronic Prescriptions from non-conformant mobile application - No conformance ID.</t>
  </si>
  <si>
    <t>ASLR Unavailable</t>
  </si>
  <si>
    <t>Request information from ASLR</t>
  </si>
  <si>
    <t>Request information from MI</t>
  </si>
  <si>
    <t>MA-505</t>
  </si>
  <si>
    <t>MA-510</t>
  </si>
  <si>
    <t>MA-513</t>
  </si>
  <si>
    <t>MA-515</t>
  </si>
  <si>
    <t>MA-520</t>
  </si>
  <si>
    <t>MA-525</t>
  </si>
  <si>
    <t>MA-530</t>
  </si>
  <si>
    <t>MA-535</t>
  </si>
  <si>
    <t>MA-555</t>
  </si>
  <si>
    <t>MA-560</t>
  </si>
  <si>
    <t>MA-562</t>
  </si>
  <si>
    <t>MA-575</t>
  </si>
  <si>
    <t>MA-577</t>
  </si>
  <si>
    <t>MA-580</t>
  </si>
  <si>
    <t>MA-585</t>
  </si>
  <si>
    <t>MA-590</t>
  </si>
  <si>
    <t>MA-600</t>
  </si>
  <si>
    <t>MA-606</t>
  </si>
  <si>
    <t>MA-607</t>
  </si>
  <si>
    <t>MA-608</t>
  </si>
  <si>
    <t>MA-565</t>
  </si>
  <si>
    <t>MA-570</t>
  </si>
  <si>
    <t>MA-620</t>
  </si>
  <si>
    <t>MA-630</t>
  </si>
  <si>
    <t>MA-635</t>
  </si>
  <si>
    <t>MA-640</t>
  </si>
  <si>
    <t>MA-645</t>
  </si>
  <si>
    <t>MA-650</t>
  </si>
  <si>
    <t>MI-610</t>
  </si>
  <si>
    <t>MI-540</t>
  </si>
  <si>
    <t>TC_MC_MIA_001</t>
  </si>
  <si>
    <t>TC_MC_MIA_002</t>
  </si>
  <si>
    <t>TC_MC_MA_040</t>
  </si>
  <si>
    <t>TC_MC_MAA_001</t>
  </si>
  <si>
    <t>TC_MC_MAA_002</t>
  </si>
  <si>
    <t>TC_MC_MAA_003</t>
  </si>
  <si>
    <t>TC_MC_MAA_004</t>
  </si>
  <si>
    <t>TC_MC_MAA_005</t>
  </si>
  <si>
    <t>TC_MC_MAA_006</t>
  </si>
  <si>
    <t>TC_MC_MAA_007</t>
  </si>
  <si>
    <t>TC_MC_MAA_008</t>
  </si>
  <si>
    <t>TC_MC_MAA_009</t>
  </si>
  <si>
    <t>TC_MC_MIP_001</t>
  </si>
  <si>
    <t>TC_MC_MIP_002</t>
  </si>
  <si>
    <t>Transmit item via SMS.</t>
  </si>
  <si>
    <t>Transmit item via Email.</t>
  </si>
  <si>
    <t>MI</t>
  </si>
  <si>
    <t>MI &amp; MA</t>
  </si>
  <si>
    <t>Mobile App to ASLR</t>
  </si>
  <si>
    <t>Security timeout - Application has not been in use exceeds 15 minutes.</t>
  </si>
  <si>
    <t>System / application receives and stores token from various sources</t>
  </si>
  <si>
    <t>Electronic Prescriptions is dispensed - Notification</t>
  </si>
  <si>
    <t>Electronic Prescriptions is cancelled - Notification</t>
  </si>
  <si>
    <t>Electronic Prescription has expired - Notification</t>
  </si>
  <si>
    <t>Electronic Prescription is about to expire - Notification</t>
  </si>
  <si>
    <t>System stores and / or presents ETP information but visually looks different from Electronic prescription</t>
  </si>
  <si>
    <t>Application is set-up to automatically delete dispensed prescriptions.</t>
  </si>
  <si>
    <t>Application is set-up to automatically delete cancelled prescriptions.</t>
  </si>
  <si>
    <t>Application is set-up to automatically delete expired prescriptions.</t>
  </si>
  <si>
    <t>If System supports de-activation of an ASLR account - Scripts unavailable.</t>
  </si>
  <si>
    <t>Retrieve prescription information contained in ASLR on behalf of mobile application</t>
  </si>
  <si>
    <t>1. SoC or Agent is not registered with Mobile Application
2. Mobile Intermediary available
3. PDS available
4.ASLR available</t>
  </si>
  <si>
    <t>MA-500</t>
  </si>
  <si>
    <t>TC_MC_MA_041</t>
  </si>
  <si>
    <t>Authentication and connection</t>
  </si>
  <si>
    <t xml:space="preserve">MC-16
MC-545
MA-510
MA-513
MA-515
</t>
  </si>
  <si>
    <t>Mobile Application to PDS</t>
  </si>
  <si>
    <t>Mobile Application to ASLR</t>
  </si>
  <si>
    <t>MA-565
MA-570
MA-585</t>
  </si>
  <si>
    <t xml:space="preserve">MA-8
MA-9
MA-630
MA-635
MA-640
MA-645
MA-650
</t>
  </si>
  <si>
    <t>Use Mobile Application for Electronic Prescriptions and ASL.</t>
  </si>
  <si>
    <t>1. Independent application is using Mobile Intermediary to connect to PDS or ASLR.
2. PDS available
3.ASLR available</t>
  </si>
  <si>
    <t xml:space="preserve">MI-10
MI-10A
</t>
  </si>
  <si>
    <t>Mobile Intermediary Audit</t>
  </si>
  <si>
    <t>Data and payload encryption and request.</t>
  </si>
  <si>
    <t xml:space="preserve">MI-9
MI-7
MI-8
MI-13
MI-540
</t>
  </si>
  <si>
    <t>Mobile intermediary</t>
  </si>
  <si>
    <t>Note: Formulas (C31 &amp; C32) -&gt;</t>
  </si>
  <si>
    <t>MI receives request for Electronic Prescriptions from non-conformant mobile application - Invalid conformance ID.</t>
  </si>
  <si>
    <t>END:  Common Requirements for Mobile Applications</t>
  </si>
  <si>
    <t>Use Mobile Intermediary for Electronic Prescriptions and ASL.</t>
  </si>
  <si>
    <t>MA-595</t>
  </si>
  <si>
    <t>Start: Mobile Intermediary - Authentication and authorisation</t>
  </si>
  <si>
    <t>Mobile Intermediary - Security</t>
  </si>
  <si>
    <t xml:space="preserve">Monitor Mobile Intermediary Systems - Inspect transient information assets at rest.
</t>
  </si>
  <si>
    <t>TC_MC_MIC_003</t>
  </si>
  <si>
    <t>TC_MC_MIC_001</t>
  </si>
  <si>
    <t>TC_MC_MIC_002</t>
  </si>
  <si>
    <t>TC_MC_MIC_004</t>
  </si>
  <si>
    <t>TC_MC_MIC_006</t>
  </si>
  <si>
    <t>TC_MC_MIC_007</t>
  </si>
  <si>
    <t>TC_MC_MIC_008</t>
  </si>
  <si>
    <t>TC_MC_MIC_009</t>
  </si>
  <si>
    <t>TC_MC_MIC_010</t>
  </si>
  <si>
    <t>TC_MC_MIC_011</t>
  </si>
  <si>
    <t>TC_MC_MIC_012</t>
  </si>
  <si>
    <t>MI - Authorisation</t>
  </si>
  <si>
    <t xml:space="preserve">MI - Common </t>
  </si>
  <si>
    <t>MA - Security</t>
  </si>
  <si>
    <r>
      <t xml:space="preserve">CONDITION: System stores passwords
</t>
    </r>
    <r>
      <rPr>
        <sz val="11"/>
        <rFont val="Calibri"/>
        <family val="2"/>
        <scheme val="minor"/>
      </rPr>
      <t>Check stored passwords.</t>
    </r>
  </si>
  <si>
    <t>Authenticate User - No Previous Breach</t>
  </si>
  <si>
    <t>Authenticate User - Previous Breach</t>
  </si>
  <si>
    <t>TC_MC_SMA_001</t>
  </si>
  <si>
    <t>TC_MC_SMA_002</t>
  </si>
  <si>
    <t>TC_MC_SMA_003</t>
  </si>
  <si>
    <t>TC_MC_SMA_004</t>
  </si>
  <si>
    <t>TC_MC_SMA_005</t>
  </si>
  <si>
    <t>TC_MC_SMA_006</t>
  </si>
  <si>
    <t>TC_MC_SMA_007</t>
  </si>
  <si>
    <t>TC_MC_SMA_008</t>
  </si>
  <si>
    <t>TC_MC_SMA_009</t>
  </si>
  <si>
    <t>System sends request information to a valid PDS</t>
  </si>
  <si>
    <t>System sends request information to a valid Mobile application</t>
  </si>
  <si>
    <t xml:space="preserve">Users(s) in the system for use.
</t>
  </si>
  <si>
    <t xml:space="preserve">Users(s) in the system for use.
</t>
  </si>
  <si>
    <r>
      <rPr>
        <sz val="11"/>
        <color rgb="FF002060"/>
        <rFont val="Calibri"/>
        <family val="2"/>
      </rPr>
      <t>CONDITION - System supports de-activation of an ASLR account</t>
    </r>
    <r>
      <rPr>
        <sz val="11"/>
        <rFont val="Calibri"/>
        <family val="2"/>
      </rPr>
      <t xml:space="preserve">
Deactivate ASLR Account - Scripts unavailable / can't be restored</t>
    </r>
  </si>
  <si>
    <t xml:space="preserve">Prompt displayed stating that prescriptions will become unavailable to the SoC and HPCs unless the SoC has access to the original EoP.
Message requires acknowledgement.
</t>
  </si>
  <si>
    <r>
      <t xml:space="preserve">MC-545
</t>
    </r>
    <r>
      <rPr>
        <sz val="11"/>
        <color rgb="FFFF0000"/>
        <rFont val="Calibri"/>
        <family val="2"/>
      </rPr>
      <t xml:space="preserve">
</t>
    </r>
  </si>
  <si>
    <t>No application functionality provided - Password, PIN etc. requested.</t>
  </si>
  <si>
    <t>Application has not been in use, exceeds 15 minutes.</t>
  </si>
  <si>
    <t>Security time-out triggered, user has to reapply application level security.</t>
  </si>
  <si>
    <t>OCR</t>
  </si>
  <si>
    <t>Scan token in paper form.</t>
  </si>
  <si>
    <t xml:space="preserve">Evidence of Prescription in paper form. 
</t>
  </si>
  <si>
    <t>Instruction displayed that the SoC must keep their EoPs in secure location.
Instruction message must be acknowledged by the user.</t>
  </si>
  <si>
    <t>Request information from ASLR - Unavailable</t>
  </si>
  <si>
    <t>Request information from MI - Unavailable</t>
  </si>
  <si>
    <t>SMS message triggered by the application to transmit the item.
No device triggering involved - i.e. It is application launched.
All information transmitted as per the original.</t>
  </si>
  <si>
    <t>Email triggered by the application to transmit the item.
No device triggering involved - i.e. It is application launched.
All information transmitted as per the original.</t>
  </si>
  <si>
    <t>Items removed from the application system.
Token and prescription information removed.</t>
  </si>
  <si>
    <t xml:space="preserve">ADHA approved Identity Management Service used to validate.
</t>
  </si>
  <si>
    <t>Message prompted stating that hiding an item prevents healthcare providers from seeing that item and the user will need to keep a copy of the token either in the app or a copy stored elsewhere.
Message prompt requires action.</t>
  </si>
  <si>
    <t xml:space="preserve">No data is aggregated across SoCs by the Mobile Intermediary.
The system does not provide data to any entity for secondary use unless explicit consent from the SoC has been obtained. </t>
  </si>
  <si>
    <t>Mobile Application requests connection to Mobile Intermediary</t>
  </si>
  <si>
    <t>Mobile Intermediary requests connection to PDS</t>
  </si>
  <si>
    <t>Mobile Intermediary requests connection to ASLR</t>
  </si>
  <si>
    <t>TC_MC_MA_042</t>
  </si>
  <si>
    <t>Electronic Prescriptions exist - Disabled</t>
  </si>
  <si>
    <t>TC_MC_SMI_001</t>
  </si>
  <si>
    <t>TC_MC_SMI_002</t>
  </si>
  <si>
    <t>TC_MC_SMI_003</t>
  </si>
  <si>
    <t>Check stored passwords.</t>
  </si>
  <si>
    <t>Create or change a PIN for the user - strength of password.</t>
  </si>
  <si>
    <t>Mobile Application (from a mobile device/PC) sends connection requests to Mobile Intermediary</t>
  </si>
  <si>
    <t xml:space="preserve">Check WCAG standards in the application. </t>
  </si>
  <si>
    <t>SoC requests privacy statement and consents to information being collected.</t>
  </si>
  <si>
    <t xml:space="preserve">SoC must provide consent regarding private information. </t>
  </si>
  <si>
    <t>Deactivate User Account</t>
  </si>
  <si>
    <t>MC - MC</t>
  </si>
  <si>
    <t>MA-960</t>
  </si>
  <si>
    <t>MA-965</t>
  </si>
  <si>
    <t xml:space="preserve">System Authentication - Application re-opens </t>
  </si>
  <si>
    <t>System supports single factor or multi stage authentication.</t>
  </si>
  <si>
    <t>System authenticates with single-factor authentication. E.g. Password.</t>
  </si>
  <si>
    <t>Authenticate - Single-factor authentication.</t>
  </si>
  <si>
    <t>Authenticate application user at sign-on to application.</t>
  </si>
  <si>
    <t>PIN and 'another' method of authentication available. PIN is not alone available for initial sign-on to application.</t>
  </si>
  <si>
    <t xml:space="preserve">Appropriate application authentication. 
</t>
  </si>
  <si>
    <t xml:space="preserve">Single-Factor authentication. 
</t>
  </si>
  <si>
    <t>TC_MC_SMA_010</t>
  </si>
  <si>
    <t>TC_MC_SMA_011</t>
  </si>
  <si>
    <t xml:space="preserve">Password must comply with the minimum requirements:
- contains at least seven characters
- contains at least one letter
- contains at least one number
- is not be the same as one of your last four passwords
- does not use the same character repeatedly or have any sequential characters (for example, AAAA or 1234)
- contains any of the following characters: ! @ # $ % ^ &amp; *
</t>
  </si>
  <si>
    <t xml:space="preserve">PIN must comply with the stipulated requirements. Either option, 1 or 2.
</t>
  </si>
  <si>
    <t>Electronic Prescriptions expired.</t>
  </si>
  <si>
    <t>Electronic Prescriptions expired - Notification</t>
  </si>
  <si>
    <t>SoC has to consent to information being collected (tick-box / press button / similar). 
Provide means to read privacy statement.
No information collected without consent.</t>
  </si>
  <si>
    <t>Privacy statement discloses how the information will be used.
Consent applied -  Information can be collected.</t>
  </si>
  <si>
    <t xml:space="preserve">System has been closed or in background after being originally authenticated. </t>
  </si>
  <si>
    <t>Start: Security requirements for Mobile Intermediaries</t>
  </si>
  <si>
    <t>END: Security requirements for Mobile Intermediaries</t>
  </si>
  <si>
    <t>TC_MC_MAI_001</t>
  </si>
  <si>
    <t>TC_MC_MAI_002</t>
  </si>
  <si>
    <t>TC_MC_MAI_003</t>
  </si>
  <si>
    <t>TC_MC_MAI_004</t>
  </si>
  <si>
    <t>TC_MC_MAI_005</t>
  </si>
  <si>
    <t>TC_MC_MAI_006</t>
  </si>
  <si>
    <t>TC_MC_MAI_007</t>
  </si>
  <si>
    <t>TC_MC_MAI_008</t>
  </si>
  <si>
    <t xml:space="preserve">TC_MC_MAI_001
TC_MC_MAI_005
TC_MC_MA_005 &amp; 006
TC_MC_MA_007
TC_MA_MA_008
</t>
  </si>
  <si>
    <t>TC_MC_MAI_004
TC_MC_MA_031
TC_MC_MAA_003
TC_MC_MAA_004</t>
  </si>
  <si>
    <t>MC-615
MA-585
MA-620
MA-625</t>
  </si>
  <si>
    <t xml:space="preserve">MC-16
MC-545
MI-610
MI-2
MI-11
MI-12
MI-939
</t>
  </si>
  <si>
    <t xml:space="preserve">TC_MC_MIC_001
TC_MC_MIC_002
</t>
  </si>
  <si>
    <t>The system automatically logs off the account, or requires re-authentication
Time-Out period does not exceed 15 minutes (recommended).</t>
  </si>
  <si>
    <t>MA-550</t>
  </si>
  <si>
    <t>MC</t>
  </si>
  <si>
    <t>MC - SCENARIOS</t>
  </si>
  <si>
    <r>
      <t xml:space="preserve">PRIORITY
</t>
    </r>
    <r>
      <rPr>
        <sz val="8"/>
        <rFont val="Calibri"/>
        <family val="2"/>
        <scheme val="minor"/>
      </rPr>
      <t>(Mandatory, Optional, Recommended, Conditional)</t>
    </r>
  </si>
  <si>
    <t>Test Summary Report: 
Full name: Test Summary Report
Objective: This worksheet has 2 parts:
Part 1 - Enter full development details for your organisation and the software being tested.
Part 2 - Appropriate testing for your Mobile Application and Mobile Intermediary systems: 
- Mobile Channel
- Mobile Scenarios
All results of the testing will be automatically calculated. 
If the tester selects a TEST RESULT of N/A for one or more mandatory test cases - a warning will be displayed on the TSR page, because the only appropriate results for a mandatory test case are Pass or Fail.</t>
  </si>
  <si>
    <t>Optical Character Recognition</t>
  </si>
  <si>
    <t>MC - Scenarios</t>
  </si>
  <si>
    <t xml:space="preserve">System reauthenticates using one of the methods indicated in the requirement. 
</t>
  </si>
  <si>
    <t>Mobile Intermediary connecting to ASLR</t>
  </si>
  <si>
    <t>MOBILE APPLICATION</t>
  </si>
  <si>
    <t>MOBILE INTERMEDIARY CONNECTING TO OPDS</t>
  </si>
  <si>
    <t>MOBILE INTERMEDIARY CONNECTING TO ASLR</t>
  </si>
  <si>
    <t>Display Chart based Electronic Prescriptions - Change Medical details</t>
  </si>
  <si>
    <t>Mobile Intermediary receives request for Chart based Electronic Prescriptions from non-conformant mobile application - Invalid conformance ID.</t>
  </si>
  <si>
    <t>Mobile Intermediary receives request for Chart based Electronic Prescriptions from non-conformant mobile application - No conformance ID.</t>
  </si>
  <si>
    <t>Mobile Intermediary does not process the request.
Appropriate response to the Mobile application.</t>
  </si>
  <si>
    <t xml:space="preserve">Mobile application request with no conformance ID.
</t>
  </si>
  <si>
    <t xml:space="preserve">Original audit traffic exist in the system (see Test Data). </t>
  </si>
  <si>
    <t>TC_MC_MA_043</t>
  </si>
  <si>
    <t>TC_MC_MA_044</t>
  </si>
  <si>
    <t>TC_MC_MA_045</t>
  </si>
  <si>
    <t>TC_MC_MA_046</t>
  </si>
  <si>
    <t>TC_MC_MA_047</t>
  </si>
  <si>
    <t>TC_MC_MA_048</t>
  </si>
  <si>
    <t>TC_MC_MA_049</t>
  </si>
  <si>
    <t>TC_MC_MA_050</t>
  </si>
  <si>
    <t>TC_MC_MA_051</t>
  </si>
  <si>
    <t>TC_MC_MA_052</t>
  </si>
  <si>
    <t>TC_MC_MA_054</t>
  </si>
  <si>
    <t>TC_MC_MIA_003</t>
  </si>
  <si>
    <t>TC_MC_MIA_004</t>
  </si>
  <si>
    <t>User views stored Chart based Electronic Prescriptions - Tokens and information.</t>
  </si>
  <si>
    <t>Chart based Electronic Prescription has expired - Notification</t>
  </si>
  <si>
    <t>Chart based Electronic Prescription is about to expire - Notification</t>
  </si>
  <si>
    <t>MI receives request for Chart based Electronic Prescriptions from non-conformant mobile application - Invalid conformance ID.</t>
  </si>
  <si>
    <t xml:space="preserve">ASLR Available.
Prescription items exist - Unhidden.
</t>
  </si>
  <si>
    <t>ASLR Available.
Prescription items exist - Hidden.</t>
  </si>
  <si>
    <t xml:space="preserve">Account deactivated. Option to remove personal and prescription items on deactivation with a warning that these items will be lost if they are removed.
</t>
  </si>
  <si>
    <t xml:space="preserve">Scanning and OCR means are available.
Evidence of prescription
</t>
  </si>
  <si>
    <t>TC_MC_MA_055</t>
  </si>
  <si>
    <t>TC_MC_MA_056</t>
  </si>
  <si>
    <t>TC_MC_MA_057</t>
  </si>
  <si>
    <t>TC_MC_MA_058</t>
  </si>
  <si>
    <t>TC_MC_MA_059</t>
  </si>
  <si>
    <t>TC_MC_MA_060</t>
  </si>
  <si>
    <t>TC_MC_MAP_005</t>
  </si>
  <si>
    <t>TC_MC_MAA_010</t>
  </si>
  <si>
    <t>TC_MC_MIP_003</t>
  </si>
  <si>
    <t>Mobile Intermediary connected to ASLR</t>
  </si>
  <si>
    <t xml:space="preserve">SoC accessing the application.
</t>
  </si>
  <si>
    <t xml:space="preserve">SoC accessing the application.
SoC has provided consent to collect personal information.
</t>
  </si>
  <si>
    <t>CONDITION: System collects personal information.
SoC requests privacy statement and consents to information being collected.</t>
  </si>
  <si>
    <t>CONDITION: System stores tokens
Activate / Login to the system - Paper sourced EoP(s) exists</t>
  </si>
  <si>
    <t>CONDITION: System stores tokens
Paper EoP scanned into the System</t>
  </si>
  <si>
    <t>Paper EoP</t>
  </si>
  <si>
    <t xml:space="preserve">CONDITION: System stores and / or presents ETP information.
Present ETP information.
</t>
  </si>
  <si>
    <t xml:space="preserve">System stores and / or presents ETP information.
</t>
  </si>
  <si>
    <t xml:space="preserve">Electronic prescriptions in various transitional state:
- Dispensed
- Cancelled
- Expired.
</t>
  </si>
  <si>
    <t>Appropriate Dispense message displayed - the user is given the option to disable any future notifications.</t>
  </si>
  <si>
    <t>Appropriate Cancellation message displayed - the user is given the option to disable any future notifications.</t>
  </si>
  <si>
    <t>Appropriate Expiration message displayed - the user is given the option to disable any future notifications.</t>
  </si>
  <si>
    <t>System / application has various sources for Chart based EP token</t>
  </si>
  <si>
    <t>Electronic Prescriptions exist in ASLR</t>
  </si>
  <si>
    <t xml:space="preserve">Electronic prescriptions of appropriate status:
- Expired.
</t>
  </si>
  <si>
    <t xml:space="preserve">Electronic prescriptions of appropriate status:
- Cancelled
</t>
  </si>
  <si>
    <t xml:space="preserve">Electronic prescriptions of appropriate status:
- Dispensed
</t>
  </si>
  <si>
    <t>Electronic prescriptions of appropriate status:
- Disabled</t>
  </si>
  <si>
    <t xml:space="preserve">Hidden when Hide function is performed.
</t>
  </si>
  <si>
    <t>Unhidden when Unhide function is performed.</t>
  </si>
  <si>
    <t>User notified that the Chart-based prescription is about to expire</t>
  </si>
  <si>
    <t>User notified that the Chart-based prescription has expired.</t>
  </si>
  <si>
    <t>TC_MC_MAA_011</t>
  </si>
  <si>
    <t>Software conformance ID</t>
  </si>
  <si>
    <t>TC_MC_MAP_006</t>
  </si>
  <si>
    <t>TC_MC_MAP_007</t>
  </si>
  <si>
    <t>TC_MC_MAP_008</t>
  </si>
  <si>
    <t>Mobile Intermediary Available.
PDS Available
Chart-based Electronic Prescription Information exists</t>
  </si>
  <si>
    <t>TC_MC_MA_061</t>
  </si>
  <si>
    <t>TC_MC_MA_062</t>
  </si>
  <si>
    <t>TC_MC_MA_063</t>
  </si>
  <si>
    <t>TC_MC_MA_064</t>
  </si>
  <si>
    <t>TC_MC_MA_067</t>
  </si>
  <si>
    <t>TC_MC_MA_068</t>
  </si>
  <si>
    <t>Chart-based Electronic prescription dispensed - Notification</t>
  </si>
  <si>
    <t>Chart-based Electronic prescription cancelled - Notification</t>
  </si>
  <si>
    <t>Chart-based Electronic prescription expired - Notification</t>
  </si>
  <si>
    <t>Display Chart-based Electronic Prescriptions -  Record supplementary information against prescription</t>
  </si>
  <si>
    <t>If System permits Self-Registration - validate SoC's identity</t>
  </si>
  <si>
    <t>Mobile application</t>
  </si>
  <si>
    <t>Conformance Assessment Scheme</t>
  </si>
  <si>
    <t>Electronic Prescribing  - Conformance Test Data - Prescriptions</t>
  </si>
  <si>
    <t xml:space="preserve">New session started for the application
</t>
  </si>
  <si>
    <t>Connection request authenticated by Mobile intermediary.
Authentication: SoC’s mobile or web application credential.</t>
  </si>
  <si>
    <t>Connection request authenticated by ASLR.
Authentication: Mobile Intermediary’s OAuth 2.0-based API Gateway credential.</t>
  </si>
  <si>
    <t xml:space="preserve">Chart-based Electronic prescriptions of appropriate status:
- Exhausted / Completely used up (Maximum number of dispenses reached)
</t>
  </si>
  <si>
    <t>Conformance Requirements for Mobile Application</t>
  </si>
  <si>
    <t>Conformance Requirements for Mobile Intermediary connecting to an ASLR</t>
  </si>
  <si>
    <t>Each option has EP tokens:
Chart-based Electronic Prescriptions</t>
  </si>
  <si>
    <t xml:space="preserve">The prescription information matches the original prescription information entered. 
Rendered information is displayed in 'original text'.
Note: Any Information fields that have code - only the original text is required to be displayed. </t>
  </si>
  <si>
    <t>View the Chart-based Electronic Prescription information in the system.</t>
  </si>
  <si>
    <t xml:space="preserve"> Chart-based Electronic Prescriptions exists.</t>
  </si>
  <si>
    <t xml:space="preserve">Rendered  Chart-based Electronic Prescription information is displayed in 'original text'.
Note: Any Information fields that have code - only the original text is required to be displayed. </t>
  </si>
  <si>
    <t>Chart-based Electronic Prescription with inputs known for compare / match.
Prescription test data:
- various types of prescription test data for PBS Hospital Medication Chart and NRMC including Active Ingredient Prescribing test data.</t>
  </si>
  <si>
    <t>Chart-based Electronic Prescription has been dispensed.</t>
  </si>
  <si>
    <t>CONDITION: Mobile Application supports Notifications
Chart-based Electronic Prescription dispensed - Notification Message.</t>
  </si>
  <si>
    <t>Chart-based Electronic Prescription</t>
  </si>
  <si>
    <t>CONDITION: Mobile Application supports Notifications
Chart-based Electronic Prescription cancelled - Notification Message.</t>
  </si>
  <si>
    <t>Chart-based Electronic Prescription has expired.</t>
  </si>
  <si>
    <t>CONDITION: Mobile Application supports Notifications
Chart-based Electronic Prescription expired - Notification Message.</t>
  </si>
  <si>
    <t>Chart-based Electronic Prescriptions held on mobile application.</t>
  </si>
  <si>
    <t>Initiate an SMS to send a Chart-based Electronic Prescription.</t>
  </si>
  <si>
    <t xml:space="preserve">Chart-based Electronic Prescription for transmission.
SMS details to send information.
</t>
  </si>
  <si>
    <t>Initiate an email to send a Chart-based Electronic Prescription.</t>
  </si>
  <si>
    <t xml:space="preserve">Chart-based Electronic Prescription for transmission.
Email details to send information.
</t>
  </si>
  <si>
    <r>
      <rPr>
        <sz val="11"/>
        <color rgb="FF002060"/>
        <rFont val="Calibri"/>
        <family val="2"/>
        <scheme val="minor"/>
      </rPr>
      <t>CONDITION: System permits Self-Registration.</t>
    </r>
    <r>
      <rPr>
        <sz val="11"/>
        <rFont val="Calibri"/>
        <family val="2"/>
        <scheme val="minor"/>
      </rPr>
      <t xml:space="preserve">
Validate SoC's identity.
</t>
    </r>
  </si>
  <si>
    <t>TC_MC_MAP_001
TC_MC_MAP_002 to 004
TC_MC_MA_031</t>
  </si>
  <si>
    <t>TC_MC_MAA_001
TC_MC_MAA_002
TC_MC_MAA_004 &amp; 005
TC_MC_MAA_006
TC_MC_MAA_007
TC_MC_MAA_008
TC_MC_MAA_009</t>
  </si>
  <si>
    <t>TC_MC_MAI_002 &amp; 003
TC_MC_MAI_005 to 008
TC_MC_MIA_001, 002
TC_MC_MIP_002
TC_MC_SMI_001
TC_MC_SMI_002
TC_MC_SMI_003</t>
  </si>
  <si>
    <t>TC_MC_MIC_003 to 005
TC_MC_MIC_006 &amp; 007
TC_MC_MIC_018 to 011
TC_MC_MIC_012
TC_MC_MIP_001</t>
  </si>
  <si>
    <t>Interface testing specific to the Mobile Systems is indicated in green shading</t>
  </si>
  <si>
    <t>Interface testing specific to the Mobile Systems is indicated in white shading</t>
  </si>
  <si>
    <t>System / application receives and stores token from various sources - Chart based Electronic Prescription</t>
  </si>
  <si>
    <t>View the Electronic Prescription information.</t>
  </si>
  <si>
    <t>View the Electronic Prescription information - Chart based Electronic Prescription.</t>
  </si>
  <si>
    <t>Initiate an SMS to send an Electronic Prescription.</t>
  </si>
  <si>
    <t>Initiate an email to send an Electronic Prescription.</t>
  </si>
  <si>
    <t>Transmit Chart-based Electronic Prescription item via SMS.</t>
  </si>
  <si>
    <t>Transmit Chart-based Electronic Prescription item via Email.</t>
  </si>
  <si>
    <t>Display historical data of Chart based Electronic Prescriptions</t>
  </si>
  <si>
    <t>Statuses have changed for Chart based Electronic Prescription - User requests status</t>
  </si>
  <si>
    <t>Statuses have changed for Chart based Electronic Prescription - New sessions started</t>
  </si>
  <si>
    <t>Display Electronic Prescription - Expired</t>
  </si>
  <si>
    <t>Display Electronic Prescription - Cancelled</t>
  </si>
  <si>
    <t>Display Electronic Prescription - Disabled</t>
  </si>
  <si>
    <t>Display Electronic Prescription - Dispensed</t>
  </si>
  <si>
    <t>Delete Electronic Prescription.</t>
  </si>
  <si>
    <t>Application is set-up to automatically delete dispensed (all doses) Chart-based Electronic Prescriptions.</t>
  </si>
  <si>
    <t>Application is set-up to automatically delete cancelled Chart-based Electronic Prescriptions.</t>
  </si>
  <si>
    <t>Application is set-up to automatically delete expired Chart-based Electronic Prescriptions.</t>
  </si>
  <si>
    <t>Present Electronic Prescription with translated / mapped/ substituted annotations etc.</t>
  </si>
  <si>
    <t>Hide Electronic Prescription.</t>
  </si>
  <si>
    <t>Unhide Electronic Prescription.</t>
  </si>
  <si>
    <t>Hide Chart-based Electronic Prescription.</t>
  </si>
  <si>
    <t>Unhide Chart-based Electronic Prescription.</t>
  </si>
  <si>
    <t>Hide Electronic Prescription - Message prompt.</t>
  </si>
  <si>
    <t>Unhide Electronic Prescription - Message prompt..</t>
  </si>
  <si>
    <t>Display the Active Script List - Electronic Prescriptions held.</t>
  </si>
  <si>
    <t xml:space="preserve">All source possibilities have Electronic Prescription tokens available for reception. </t>
  </si>
  <si>
    <t xml:space="preserve">All source possibilities have Electronic Prescription tokens available for reception. 
</t>
  </si>
  <si>
    <t>Display locally stored Electronic Prescriptions from ASLR - No Edit</t>
  </si>
  <si>
    <t>All Electronic Prescription information is available as read-only. The user is not able to make any information updates.</t>
  </si>
  <si>
    <t>Valid Electronic Prescriptions available to the system. Sourced by ASLR.</t>
  </si>
  <si>
    <t>Chart-based Electronic Prescriptions exist in ASLR</t>
  </si>
  <si>
    <t>Display locally stored Chart-based Electronic Prescriptions from ASLR - No Edit</t>
  </si>
  <si>
    <t>All Chart-based Electronic Prescription information is available as read-only. The user is not able to make any information updates.</t>
  </si>
  <si>
    <t>Notes and other information not pertaining to the Electronic Prescription itself can be added.</t>
  </si>
  <si>
    <t>Valid Electronic Prescriptions exist. Including personal information in the system.</t>
  </si>
  <si>
    <t xml:space="preserve">Chart-based Electronic Prescriptions exist </t>
  </si>
  <si>
    <t>Notes and other information not pertaining to the Chart-based Electronic Prescription itself can be added.</t>
  </si>
  <si>
    <t>Chart-based Electronic Prescriptions exist.</t>
  </si>
  <si>
    <t>Original Electronic Prescription with inputs known for compare / match.
Prescription test data:
- various types of prescription test data including Active Ingredient Prescribing test data. See PRES_PRES_001 to PRES_PRES_103.</t>
  </si>
  <si>
    <t xml:space="preserve">Appropriate Electronic Prescriptions and status to trigger the messages: 
- Dispensed by dispensing system
- Cancelled prescription
- Prescription expires
</t>
  </si>
  <si>
    <t>Historical Electronic Prescription. Original had valid information and a token.</t>
  </si>
  <si>
    <t>Message returned informing the user that locally stored  and active tokens should be transferred, backed up or dispensed prior to uninstalling the application.
An option to abort uninstalling process until those tokens are preserved is provided.
Note: System could display this message whether there are current Electronic Prescriptions or not. i.e. a generic message.</t>
  </si>
  <si>
    <t xml:space="preserve">Prescriber submits the Electronic Prescription. </t>
  </si>
  <si>
    <t>Add Electronic Prescription to Active Script List</t>
  </si>
  <si>
    <t>Prescriber adds Electronic Prescription to Active Script List</t>
  </si>
  <si>
    <t>Retrieve Electronic Prescription</t>
  </si>
  <si>
    <t>Dispenser actions  Electronic Prescription with Active Script List</t>
  </si>
  <si>
    <t>Authorised User Accepts prescriber's Electronic Prescription</t>
  </si>
  <si>
    <t>Retrieve full Electronic Prescription Information</t>
  </si>
  <si>
    <t>SoC ASL management of ASL and Electronic Prescriptions</t>
  </si>
  <si>
    <t>Prescribing System add an Electronic Prescription with Active Script List</t>
  </si>
  <si>
    <t>Dispensing System dispenses an Electronic Prescription with Active Script List</t>
  </si>
  <si>
    <t>Mobile Application in use. Includes active Electronic Prescriptions.</t>
  </si>
  <si>
    <t>Status of Chart-based Electronic Prescription changed since last checked.</t>
  </si>
  <si>
    <t>Chart-based Electronic Prescriptions of various status. Updated statuses must include:
- Cancelled
- Expired.
- Disabled
- Exhausted / Completely used up (Maximum number of dispenses reached)</t>
  </si>
  <si>
    <t>Clear indication that the Electronic Prescription is expired.</t>
  </si>
  <si>
    <t>Chart-based Electronic Prescription exists - Expired</t>
  </si>
  <si>
    <t>Display Chart-based Electronic Prescription -  Expired</t>
  </si>
  <si>
    <t xml:space="preserve">Chart-based Electronic Prescriptions of appropriate status:
- Expired.
</t>
  </si>
  <si>
    <t>Clear indication that the Electronic Prescription is cancelled.</t>
  </si>
  <si>
    <t>Chart-based Electronic Prescription exists - Cancelled</t>
  </si>
  <si>
    <t>Display Chart-based Electronic Prescription - Cancelled</t>
  </si>
  <si>
    <t>Clear indication that the Chart-based Electronic Prescription is cancelled.</t>
  </si>
  <si>
    <t xml:space="preserve">Chart-based Electronic Prescriptions of appropriate status:
- Cancelled
</t>
  </si>
  <si>
    <t>Clear indication that the Electronic Prescription is disabled.</t>
  </si>
  <si>
    <t>Chart-based Electronic Prescription exists - Disabled</t>
  </si>
  <si>
    <t>Display Chart-based Electronic Prescription - Disabled</t>
  </si>
  <si>
    <t>Clear indication that the Chart-based Electronic Prescription is disabled.</t>
  </si>
  <si>
    <t>Chart-based Electronic Prescriptions of appropriate status:
- Disabled</t>
  </si>
  <si>
    <t>Clear indication that the Electronic Prescription has been dispensed.</t>
  </si>
  <si>
    <t>Chart-based Electronic Prescription exists - Exhausted / Completely used up (Maximum number of dispenses reached)</t>
  </si>
  <si>
    <t>Display Chart-based Electronic Prescription - Exhausted / Completely used up (Maximum number of dispenses reached)</t>
  </si>
  <si>
    <t>Clear indication that the Chart-based Electronic Prescription is exhausted / completely used up (Maximum number of dispenses reached).</t>
  </si>
  <si>
    <t>Expired Electronic Prescriptions.</t>
  </si>
  <si>
    <t>Due to expire Electronic Prescriptions.</t>
  </si>
  <si>
    <t>Chart-based Electronic Prescription has expired</t>
  </si>
  <si>
    <t>Chart-based Electronic Prescription is about to expire.</t>
  </si>
  <si>
    <t>ETP information displayed.
Visibly differs from an Electronic Prescription (so that it is cleat that it is not one)
Screen, help or link provides indication that system requires paper prescription to dispense item.</t>
  </si>
  <si>
    <t>Delete / remove Electronic Prescription items from application.</t>
  </si>
  <si>
    <t>Items removed from the application system.
Chart-based Electronic Prescription and Token information removed.</t>
  </si>
  <si>
    <t>Chart-based Electronic Prescriptions.</t>
  </si>
  <si>
    <t>Delete dispensed Electronic Prescription.</t>
  </si>
  <si>
    <t>Delete cancelled Electronic Prescription.</t>
  </si>
  <si>
    <t>Delete expired Electronic Prescription.</t>
  </si>
  <si>
    <t xml:space="preserve">Chart-based Electronic Prescriptions in various transitional states:
- Maximum number of dispenses reached
- Cancelled
- Expired.
</t>
  </si>
  <si>
    <t>ASLR Available
Authored script details exist. i.e. Electronic Prescription as prescribed.
Annotated and / or mapped details regarding AMT and PBS - Includes Active Ingredient medicine.</t>
  </si>
  <si>
    <t xml:space="preserve">Present Electronic Prescription with translated / mapped/ substituted annotations etc. </t>
  </si>
  <si>
    <t>Valid active Electronic Prescriptions.</t>
  </si>
  <si>
    <t>ASLR Available.
Chart-based Electronic Prescription items exist - Unhidden.</t>
  </si>
  <si>
    <t>ASLR Available.
Chart-based Electronic Prescription items exist - Currently Hidden</t>
  </si>
  <si>
    <t xml:space="preserve">ASLR Available.
Various Electronic Prescription items exist.
</t>
  </si>
  <si>
    <t>Active Electronic Prescriptions.
Include hidden prescriptions in ASL
Chart-based Electronic Prescription (including hidden items)</t>
  </si>
  <si>
    <t>The system maintains audit logs associated with Electronic Prescription retrieval events as specified in the requirement.</t>
  </si>
  <si>
    <t>Electronic Prescriptions and/or Chart based Electronic Prescriptions available for retrieval in ASLR</t>
  </si>
  <si>
    <t>Display Chart-based Electronic Prescription - Dispensed - Maximum dosage limit not reached</t>
  </si>
  <si>
    <t>Delete Chart-based Electronic Prescription.</t>
  </si>
  <si>
    <t>Valid active Chart-based Electronic Prescriptions.</t>
  </si>
  <si>
    <t xml:space="preserve">Electronic Prescriptions  and/or Chart-based Electronic Prescriptions with and without dispense records available for retrieval in ASLR
</t>
  </si>
  <si>
    <t>Electronic Prescriptions and/or Chart-based Electronic Prescriptions  with or without dispense records available for retrieval in ASLR</t>
  </si>
  <si>
    <t>Electronic Prescriptions and/or Chart-based Electronic Prescriptions with or without dispense records available for retrieval in ASLR</t>
  </si>
  <si>
    <t xml:space="preserve">All source possibilities have Chart-based Electronic Prescription tokens available for reception. </t>
  </si>
  <si>
    <t xml:space="preserve">All source possibilities have Chart-based Electronic Prescription information available for reception. 
</t>
  </si>
  <si>
    <t>Valid Chart-based Electronic Prescriptions exist.</t>
  </si>
  <si>
    <t xml:space="preserve">Legacy Chart-based Electronic Prescriptions exist.in the system. </t>
  </si>
  <si>
    <t>Historical Chart-based Electronic Prescription. Original had valid information and a token.</t>
  </si>
  <si>
    <t>Clear indication that the Chart-based Electronic Prescription is expired.</t>
  </si>
  <si>
    <t>Display Electronic Prescriptions originated from a Medication Chart ASLR - No Edit</t>
  </si>
  <si>
    <t>Display Electronic Prescriptions originated from a Medication Chart PDS - No Edit</t>
  </si>
  <si>
    <t>Due to expire Chart-based Electronic Prescription.</t>
  </si>
  <si>
    <t>Delete / remove Chart-based Electronic Prescriptions from application.</t>
  </si>
  <si>
    <t>Delete Chart-based Electronic Prescription that has reached maximum number of dispenses.</t>
  </si>
  <si>
    <t>Delete Chart-based Electronic Prescription item that has been cancelled</t>
  </si>
  <si>
    <t>Delete Chart-based Electronic Prescription item that has expired.</t>
  </si>
  <si>
    <t>Unhide the hidden Chart-based Electronic Prescription.</t>
  </si>
  <si>
    <t>Valid Electronic Prescriptions - unhidden.
Valid Chart-based Electronic Prescriptions - unhidden.</t>
  </si>
  <si>
    <t>Valid Electronic Prescriptions - unhidden.
Valid Chart-based Electronic Prescriptions - unhidden.</t>
  </si>
  <si>
    <t>Information displayed as per the original Chart prescription details.
It is clearly stated that this is NOT an active script.
Token is NOT displayed.</t>
  </si>
  <si>
    <t>Expired Chart-based Electronic Prescription.</t>
  </si>
  <si>
    <t>3.0.3</t>
  </si>
  <si>
    <t>Mobile Intermediary and Mobile Application Systems</t>
  </si>
  <si>
    <t>Each option has EP tokens:
Electronic Prescriptions</t>
  </si>
  <si>
    <t xml:space="preserve">Each option has EP information:
Electronic Prescriptions
</t>
  </si>
  <si>
    <t>Display Electronic Prescriptions - Record supplementary information against prescription</t>
  </si>
  <si>
    <t>CONDITION: Mobile Application supports Notifications
Electronic Prescription dispensed - Notification Message.</t>
  </si>
  <si>
    <t>CONDITION: Mobile Application supports Notifications
Electronic Prescription cancelled - Notification Message.</t>
  </si>
  <si>
    <t>CONDITION: Mobile Application supports Notifications
Electronic Prescription expired - Notification Message.</t>
  </si>
  <si>
    <r>
      <t xml:space="preserve">The notification is not sent exclusively to the mobile device. 
</t>
    </r>
    <r>
      <rPr>
        <i/>
        <sz val="11"/>
        <rFont val="Calibri"/>
        <family val="2"/>
        <scheme val="minor"/>
      </rPr>
      <t>Note: An appropriate solution could be that the same mobile number cannot be used for both stored number and notification number OR a check to compare when notification triggered and a match sending the notification to an alternative channel.</t>
    </r>
  </si>
  <si>
    <t>Electronic prescriptions of various status. Updated statuses must include:
- Cancelled
- Dispensed
- Expired.
- Disabled</t>
  </si>
  <si>
    <t>ASLR Available.
Mobile is self-registering for ASLR.
Note: If there is NO Agency approved Identity Management Service, please enter N/A in the test result.</t>
  </si>
  <si>
    <t>Electronic Prescriptions - Includes full active ingredient information that would be substituted.
Electronic Prescription test data:
- various types of prescription test data including Active Ingredient Prescribing test data. See PRES_PRES_001 to PRES_PRES_103.
Chart-based Electronic Prescriptions test data:
- various types of prescription test data for PBS Hospital Medication Chart and NRMC including Active Ingredient Prescribing test data.</t>
  </si>
  <si>
    <t>System supports single factor or multi stage authentication
System NOT Hosted and Accessible over Public Internet
Note: A known breached credentials service needs to be an external managed service (or list). Please refer to ‘Breached Password Services’ in Appendix B Implementation Advice in the conformance profile.</t>
  </si>
  <si>
    <t>End: Mobile Application Connected to ASLR (via Intermediary)</t>
  </si>
  <si>
    <t>Start: Mobile Application Connected to ASLR (via Intermediary)</t>
  </si>
  <si>
    <t>The system does not change or manipulate the content  of any prescription in the mobile intermediary.</t>
  </si>
  <si>
    <t>- Document ID: DH-3542:2021</t>
  </si>
  <si>
    <t>Electronic Prescribing - Solution Architecture v3.0</t>
  </si>
  <si>
    <t>- Document ID: DH-3736:2022</t>
  </si>
  <si>
    <t>Software developer (Product Owner) organisation</t>
  </si>
  <si>
    <t>Please specify "web-based software" OR "software installed on mobile device"</t>
  </si>
  <si>
    <t xml:space="preserve">Conformant ID for System 
Mobile Intermediary Available
</t>
  </si>
  <si>
    <t xml:space="preserve">Conformant ID for System 
Mobile Application Available
</t>
  </si>
  <si>
    <t xml:space="preserve">Conformant ID for System 
ASL Available
</t>
  </si>
  <si>
    <t>System sends 'request information' to a valid ASLR.</t>
  </si>
  <si>
    <t>System sends 'request information' to a valid Mobile Intermediary.</t>
  </si>
  <si>
    <t>System sends 'request information' to a valid Mobile application.</t>
  </si>
  <si>
    <t xml:space="preserve">Request for information includes valid Conformance ID.
Valid Conformance ID:
A text string of no more than 36 printable characters containing a text string representing the Product Name, a single character delimiter (“|”) and an alpha-numeric string representing the Software Product Version. (e.g. MyPrescriber|3.4).
</t>
  </si>
  <si>
    <t xml:space="preserve">CONDITION: System collects personal information.
SoC must provide consent regarding personal information. </t>
  </si>
  <si>
    <t>Mobile Application software sends a requests for prescription information to the Mobile Intermediary.</t>
  </si>
  <si>
    <t>Mobile Application installed on mobile device</t>
  </si>
  <si>
    <t xml:space="preserve">Mobile Application provides the device ID to the Mobile Intermediary.
The connection request data contains a unique identifier tied to the mobile device hardware.
</t>
  </si>
  <si>
    <t xml:space="preserve">The system uses an appropriate scanning device. 
OCR or similar methods are not in use.
</t>
  </si>
  <si>
    <t xml:space="preserve">The system puts in place necessary controls for managing "OFFICIAL" data with a Protective Marking  of "OFFICIAL: Sensitive". 
</t>
  </si>
  <si>
    <t xml:space="preserve">End to End Interfaces: Prescribing System, Dispensing System, Mobile Application via Intermediary, PDS and ASLR </t>
  </si>
  <si>
    <r>
      <t xml:space="preserve">The data is encrypted appropriately.
</t>
    </r>
    <r>
      <rPr>
        <i/>
        <sz val="11"/>
        <rFont val="Calibri"/>
        <family val="2"/>
        <scheme val="minor"/>
      </rPr>
      <t>Note: Transmission of Electronic Prescription information over public networks SHALL be encrypted using Australian Signals Directorate (ASD) approved cryptographic algorithms. 
Refer to ASD Approved Cryptographic Algorithms 
https://www.cyber.gov.au/acsc/view-all-content/ism</t>
    </r>
  </si>
  <si>
    <r>
      <t xml:space="preserve">All asset information is encrypted correctly as ASD Approved Cryptographic algorithms.
</t>
    </r>
    <r>
      <rPr>
        <i/>
        <sz val="11"/>
        <rFont val="Calibri"/>
        <family val="2"/>
        <scheme val="minor"/>
      </rPr>
      <t xml:space="preserve">
Note: Refer to ASD Approved Cryptographic Algorithms in
https://www.cyber.gov.au/acsc/view-all-content/advice/guidelines-cryptography
Information Asset Guidelines: https://www.qgcio.qld.gov.au/documents/identification-and-classification-of-information-assets
</t>
    </r>
    <r>
      <rPr>
        <sz val="11"/>
        <rFont val="Calibri"/>
        <family val="2"/>
        <scheme val="minor"/>
      </rPr>
      <t xml:space="preserve">
</t>
    </r>
  </si>
  <si>
    <r>
      <t>If the system supports the creation of a profile or user account (or similar) then the system</t>
    </r>
    <r>
      <rPr>
        <b/>
        <sz val="11"/>
        <color theme="1"/>
        <rFont val="Calibri"/>
        <family val="2"/>
        <scheme val="minor"/>
      </rPr>
      <t xml:space="preserve"> </t>
    </r>
    <r>
      <rPr>
        <sz val="11"/>
        <color theme="1"/>
        <rFont val="Calibri"/>
        <family val="2"/>
        <scheme val="minor"/>
      </rPr>
      <t>SHALL allow the user to de-activate that account. 
The de-activation process SHALL</t>
    </r>
    <r>
      <rPr>
        <b/>
        <sz val="11"/>
        <color theme="1"/>
        <rFont val="Calibri"/>
        <family val="2"/>
        <scheme val="minor"/>
      </rPr>
      <t xml:space="preserve"> </t>
    </r>
    <r>
      <rPr>
        <sz val="11"/>
        <color theme="1"/>
        <rFont val="Calibri"/>
        <family val="2"/>
        <scheme val="minor"/>
      </rPr>
      <t xml:space="preserve">provide the user the option to remove all personal and prescription items held by the system and associated systems.
The de-activate process SHOULD warn the user that their personal and prescription items will be removed (if that is applicable) at the completion of the de-activation process.
</t>
    </r>
    <r>
      <rPr>
        <i/>
        <sz val="11"/>
        <color theme="1"/>
        <rFont val="Calibri"/>
        <family val="2"/>
        <scheme val="minor"/>
      </rPr>
      <t>Note: the system can retain local stored digital passport or digital identity files/tokens/settings etc in case it becomes important at a later date (e.g. the system is re-installed).
Note: also see MA-585 for mobile apps.</t>
    </r>
  </si>
  <si>
    <r>
      <t>The system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intentionally manipulate the device, operating system or other software settings in such a way that the system becomes the default system for the discovery and management of electronic prescribing tokens without user knowledge.
The system MAY provide options or settings within the device, operating system or software settings that enable the system to become the default system when discovering or managing electronic prescribing tokens.
</t>
    </r>
    <r>
      <rPr>
        <i/>
        <sz val="11"/>
        <color theme="1"/>
        <rFont val="Calibri"/>
        <family val="2"/>
        <scheme val="minor"/>
      </rPr>
      <t>Note: systems are not to ‘take over’ a device in such a way that the system automatically becomes the default device for electronic prescribing. EP systems must be designed to co-exist with other EP systems so that patient choice and preferences are maintained.</t>
    </r>
  </si>
  <si>
    <r>
      <t xml:space="preserve">The system SHALL provide application level security that requires the SoC to enter a password, PIN, biometric input or similar before the system provides any functionality to the SoC.
</t>
    </r>
    <r>
      <rPr>
        <i/>
        <sz val="11"/>
        <color theme="1"/>
        <rFont val="Calibri"/>
        <family val="2"/>
        <scheme val="minor"/>
      </rPr>
      <t>Note: app level security is in addition to device level security. This prevents the abuse of tokens if the mobile device is lost or stolen.
Note: the definition of ‘session’ used by this document is described in the glossary.</t>
    </r>
  </si>
  <si>
    <r>
      <t xml:space="preserve">The system SHALL enforce the user to satisfy application level security (see MA-510) when the system detects system inactivity for 15 minutes or more.
</t>
    </r>
    <r>
      <rPr>
        <i/>
        <sz val="11"/>
        <color theme="1"/>
        <rFont val="Calibri"/>
        <family val="2"/>
        <scheme val="minor"/>
      </rPr>
      <t>Note: if the app hasn’t been used for 15 minutes or more then the app must present the password/PIN etc to the user before the app becomes activated.</t>
    </r>
  </si>
  <si>
    <r>
      <t xml:space="preserve">The system SHALL include the system’s device ID in every request for prescription information.
</t>
    </r>
    <r>
      <rPr>
        <i/>
        <sz val="11"/>
        <rFont val="Calibri"/>
        <family val="2"/>
        <scheme val="minor"/>
      </rPr>
      <t>Note: a device ID might be a MAC address or some hardware identifier (e.g. IMEI number). Providing a device ID empowers systems to identify and block nefarious end-points suspected of exploiting the EP infrastructure (e.g. unusual patterns of web service requests that align with known patterns of abuse etc)</t>
    </r>
    <r>
      <rPr>
        <sz val="11"/>
        <rFont val="Calibri"/>
        <family val="2"/>
        <scheme val="minor"/>
      </rPr>
      <t>.</t>
    </r>
  </si>
  <si>
    <r>
      <t xml:space="preserve">The system MAY allow the user to augment prescription information with the user’s own notes or medical information if the user chooses to do so.
</t>
    </r>
    <r>
      <rPr>
        <i/>
        <sz val="11"/>
        <color theme="1"/>
        <rFont val="Calibri"/>
        <family val="2"/>
        <scheme val="minor"/>
      </rPr>
      <t>Note: the user may wish to add notes against an item, via manual entry or other means, that assists them in the management of their prescription information. For example, they may wish to add clinical indications; notes provided by the prescriber; brand/active ingredient names etc.</t>
    </r>
  </si>
  <si>
    <r>
      <t>The system SHALL permit the user to select and view prescription information and tokens for every token stored by the system. The tokens</t>
    </r>
    <r>
      <rPr>
        <b/>
        <sz val="11"/>
        <rFont val="Calibri"/>
        <family val="2"/>
        <scheme val="minor"/>
      </rPr>
      <t xml:space="preserve"> </t>
    </r>
    <r>
      <rPr>
        <sz val="11"/>
        <rFont val="Calibri"/>
        <family val="2"/>
        <scheme val="minor"/>
      </rPr>
      <t xml:space="preserve">SHALL be rendered as QR codes.
</t>
    </r>
    <r>
      <rPr>
        <i/>
        <sz val="11"/>
        <rFont val="Calibri"/>
        <family val="2"/>
        <scheme val="minor"/>
      </rPr>
      <t xml:space="preserve">Note: the app must be able to view stored prescription information and tokens for management and dispensing purposes.
Note: an app fetching an ASL from an ASLR is storing tokens – even if briefly and only for the purposes of rendering the ASL to the user. 
</t>
    </r>
  </si>
  <si>
    <r>
      <t xml:space="preserve">The system SHALL display all rendered information in "original text", irrespective of the presence or otherwise of coded information fields.
</t>
    </r>
    <r>
      <rPr>
        <i/>
        <sz val="11"/>
        <color theme="1"/>
        <rFont val="Calibri"/>
        <family val="2"/>
        <scheme val="minor"/>
      </rPr>
      <t>Note: "Original Text" is defined as the text "exactly as presented to the prescriber or dispenser". This ensures that the content is human readable and facilitates consumer access to information.</t>
    </r>
  </si>
  <si>
    <r>
      <t xml:space="preserve">If the system supports notifications (via email/SMS/phone alert etc) when the system discovers a prescription has been dispensed, cancelled or has expired then the system SHALL provide the SoC the option to turn off those notifications.
</t>
    </r>
    <r>
      <rPr>
        <i/>
        <sz val="11"/>
        <color theme="1"/>
        <rFont val="Calibri"/>
        <family val="2"/>
        <scheme val="minor"/>
      </rPr>
      <t xml:space="preserve">Note: the cancellation of a prescription is initiated by the prescriber or dispenser. The user should have the option to be informed of this event so they proactively manage their prescriptions but need to be able to disable that option.
</t>
    </r>
  </si>
  <si>
    <r>
      <t>If the system sends notifications (see MA-560 etc) then the system SHOULD</t>
    </r>
    <r>
      <rPr>
        <b/>
        <sz val="11"/>
        <color theme="1"/>
        <rFont val="Calibri"/>
        <family val="2"/>
        <scheme val="minor"/>
      </rPr>
      <t xml:space="preserve"> </t>
    </r>
    <r>
      <rPr>
        <sz val="11"/>
        <color theme="1"/>
        <rFont val="Calibri"/>
        <family val="2"/>
        <scheme val="minor"/>
      </rPr>
      <t xml:space="preserve">NOT send those notifications exclusively to the same mobile device (e.g. the notification should be able to be sent via email or other electronic address).
</t>
    </r>
    <r>
      <rPr>
        <i/>
        <sz val="11"/>
        <color theme="1"/>
        <rFont val="Calibri"/>
        <family val="2"/>
        <scheme val="minor"/>
      </rPr>
      <t>Note: allowing the SoC the option of being notified about each dispense via a channel that is not the same mobile device presents an opportunity for the SoC to detect abuse, especially if a phone containing tokens is lost or stolen.
Note: this requirement implies a robust means of collecting and verifying an electronic address should be designed into the solution.</t>
    </r>
  </si>
  <si>
    <r>
      <t>The system SHALL clearly indicate items that have expired, been disabled, been cancelled, or dispensed.</t>
    </r>
    <r>
      <rPr>
        <sz val="11"/>
        <color rgb="FFFF0000"/>
        <rFont val="Calibri"/>
        <family val="2"/>
        <scheme val="minor"/>
      </rPr>
      <t xml:space="preserve">
</t>
    </r>
    <r>
      <rPr>
        <sz val="11"/>
        <color theme="1"/>
        <rFont val="Calibri"/>
        <family val="2"/>
        <scheme val="minor"/>
      </rPr>
      <t xml:space="preserve">
</t>
    </r>
    <r>
      <rPr>
        <i/>
        <sz val="11"/>
        <color theme="1"/>
        <rFont val="Calibri"/>
        <family val="2"/>
        <scheme val="minor"/>
      </rPr>
      <t>Note: legal prescriptions have an expiry date and can’t be dispensed beyond that date. The user needs to be able to see if a prescription has expired.
Note: expired items are not to be automatically removed from the app or local device. See MA-570.</t>
    </r>
  </si>
  <si>
    <r>
      <t xml:space="preserve">The system SHOULD apply the principles of WCAG level AA.
</t>
    </r>
    <r>
      <rPr>
        <i/>
        <sz val="11"/>
        <color theme="1"/>
        <rFont val="Calibri"/>
        <family val="2"/>
        <scheme val="minor"/>
      </rPr>
      <t>Note: WCAG v2.1 level AA is the recommended minimum when designing webpages. Mobile app users can apply many WCAG principles despite the app not being, or using, webpages.</t>
    </r>
  </si>
  <si>
    <r>
      <t>If the system stores or presents ETP information then 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present ETP information in a way that is visually different to EP's and the system will provide information, via on-screen text, a help screen, a link to a web page or similar, that explains that ETP information that appears in the system requires the paper prescription when dispensing.</t>
    </r>
  </si>
  <si>
    <r>
      <t>If the system permits self-registration via a mobile device, that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validate the SoC’s identity via an Agency approved Identity Management Service.</t>
    </r>
  </si>
  <si>
    <t xml:space="preserve">When the system is about to hide an item in the ASL (see MA-630) the system SHALL display a prompt that needs to be actively acknowledged and that prompt will state that hiding an item prevents healthcare providers from seeing that item and the user will need to keep a copy of the token either in the app or a copy stored elsewhere if they wish to have that hidden item dispensed.
</t>
  </si>
  <si>
    <t>When the system is about to unhide an item in the ASL then the system SHALL warn the user that unhiding the item will permit other healthcare providers to see that item.</t>
  </si>
  <si>
    <t>The system MAY offer single-factor authentication for users.</t>
  </si>
  <si>
    <r>
      <t>The app SHALL</t>
    </r>
    <r>
      <rPr>
        <b/>
        <sz val="11"/>
        <color theme="1"/>
        <rFont val="Calibri"/>
        <family val="2"/>
        <scheme val="minor"/>
      </rPr>
      <t xml:space="preserve"> </t>
    </r>
    <r>
      <rPr>
        <sz val="11"/>
        <color theme="1"/>
        <rFont val="Calibri"/>
        <family val="2"/>
        <scheme val="minor"/>
      </rPr>
      <t>NOT use PINs as the sole method of the initial authentication such as when the user first uses the application on the device.</t>
    </r>
  </si>
  <si>
    <r>
      <t>The system</t>
    </r>
    <r>
      <rPr>
        <b/>
        <sz val="11"/>
        <rFont val="Calibri"/>
        <family val="2"/>
        <scheme val="minor"/>
      </rPr>
      <t xml:space="preserve"> </t>
    </r>
    <r>
      <rPr>
        <sz val="11"/>
        <rFont val="Calibri"/>
        <family val="2"/>
        <scheme val="minor"/>
      </rPr>
      <t>SHALL automatically log off an account, or require re-authentication, after a period of inactivity defined by the healthcare organisation.
The default inactivity period SHOULD</t>
    </r>
    <r>
      <rPr>
        <b/>
        <sz val="11"/>
        <rFont val="Calibri"/>
        <family val="2"/>
        <scheme val="minor"/>
      </rPr>
      <t xml:space="preserve"> </t>
    </r>
    <r>
      <rPr>
        <sz val="11"/>
        <rFont val="Calibri"/>
        <family val="2"/>
        <scheme val="minor"/>
      </rPr>
      <t xml:space="preserve">NOT be longer than 15 minutes.
</t>
    </r>
  </si>
  <si>
    <r>
      <t>The system SHOULD</t>
    </r>
    <r>
      <rPr>
        <b/>
        <sz val="11"/>
        <color theme="1"/>
        <rFont val="Calibri"/>
        <family val="2"/>
        <scheme val="minor"/>
      </rPr>
      <t xml:space="preserve"> </t>
    </r>
    <r>
      <rPr>
        <sz val="11"/>
        <color theme="1"/>
        <rFont val="Calibri"/>
        <family val="2"/>
        <scheme val="minor"/>
      </rPr>
      <t xml:space="preserve">check users’ credentials with a known breached credentials service to ensure the credentials haven’t been used in a previous data </t>
    </r>
    <r>
      <rPr>
        <sz val="11"/>
        <rFont val="Calibri"/>
        <family val="2"/>
        <scheme val="minor"/>
      </rPr>
      <t xml:space="preserve">breach. </t>
    </r>
    <r>
      <rPr>
        <sz val="11"/>
        <color theme="1"/>
        <rFont val="Calibri"/>
        <family val="2"/>
        <scheme val="minor"/>
      </rPr>
      <t xml:space="preserve">
</t>
    </r>
    <r>
      <rPr>
        <i/>
        <sz val="11"/>
        <color theme="1"/>
        <rFont val="Calibri"/>
        <family val="2"/>
        <scheme val="minor"/>
      </rPr>
      <t>Note: a known breached credentials service is a service which provides either an API to check if a password has been included in a known data breach or a list of all known passwords included in known data breaches</t>
    </r>
  </si>
  <si>
    <r>
      <t xml:space="preserve">The system SHALL maintain audit logs associated with electronic prescription retrieval events in accordance with relevant legislation and regulation. 
</t>
    </r>
    <r>
      <rPr>
        <i/>
        <sz val="11"/>
        <color theme="1"/>
        <rFont val="Calibri"/>
        <family val="2"/>
        <scheme val="minor"/>
      </rPr>
      <t xml:space="preserve">
Note: NSW regulations require prescription details to be retained for at least two years.</t>
    </r>
  </si>
  <si>
    <r>
      <t xml:space="preserve">The system SHALL, on request, generate a file or files that contain the information captured in the audit logs in human readable format.
</t>
    </r>
    <r>
      <rPr>
        <i/>
        <sz val="11"/>
        <rFont val="Calibri"/>
        <family val="2"/>
        <scheme val="minor"/>
      </rPr>
      <t>Note: this requirement permits the generation of a file or files that can be shared or sent to relevant regulatory bodies on request. “Human readable formats” include text files, PDF files, log files or any other format that presents the required information “in the clear”.</t>
    </r>
  </si>
  <si>
    <r>
      <t>The system SHALL</t>
    </r>
    <r>
      <rPr>
        <b/>
        <sz val="11"/>
        <rFont val="Calibri"/>
        <family val="2"/>
        <scheme val="minor"/>
      </rPr>
      <t xml:space="preserve"> </t>
    </r>
    <r>
      <rPr>
        <sz val="11"/>
        <rFont val="Calibri"/>
        <family val="2"/>
        <scheme val="minor"/>
      </rPr>
      <t xml:space="preserve">NOT change or manipulate the content  of any prescription. </t>
    </r>
  </si>
  <si>
    <r>
      <t>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aggregate data across SoCs, or provide data to any entity for secondary use unless </t>
    </r>
    <r>
      <rPr>
        <sz val="11"/>
        <rFont val="Calibri"/>
        <family val="2"/>
        <scheme val="minor"/>
      </rPr>
      <t>explicit consent</t>
    </r>
    <r>
      <rPr>
        <sz val="11"/>
        <color rgb="FFFF0000"/>
        <rFont val="Calibri"/>
        <family val="2"/>
        <scheme val="minor"/>
      </rPr>
      <t xml:space="preserve"> </t>
    </r>
    <r>
      <rPr>
        <sz val="11"/>
        <color theme="1"/>
        <rFont val="Calibri"/>
        <family val="2"/>
        <scheme val="minor"/>
      </rPr>
      <t xml:space="preserve">from the SoC has been obtained. </t>
    </r>
  </si>
  <si>
    <t xml:space="preserve">If the service operates as a Commonwealth Government Service, the system SHALL put in place necessary controls for managing "OFFICIAL" data with a Protective Marking  of "OFFICIAL: Sensitive". 
 </t>
  </si>
  <si>
    <t>The system SHOULD encrypt information assets at rest using an Australian Signals Directorate (ASD) approved cryptographic algorithms.</t>
  </si>
  <si>
    <t>Branch Manager – Clinical and Digital Health Standards Governance, Digital Strategy Division</t>
  </si>
  <si>
    <t>Please enter a text string of no more than 36 printable characters containing a text string representing the Product Name, a single character delimiter (‘|’) and an alpha-numeric string representing the Software Product Version.</t>
  </si>
  <si>
    <r>
      <t xml:space="preserve">1. Passwords are NOT stored as plain text.
2.Passwords are salted.
3.Passwords encrypted using an ASD approved hashing algorithm.
</t>
    </r>
    <r>
      <rPr>
        <i/>
        <sz val="11"/>
        <rFont val="Calibri"/>
        <family val="2"/>
        <scheme val="minor"/>
      </rPr>
      <t>Note: It is recommended that salt is unique randomly generated.
Note: https://www.cyber.gov.au/acsc/view-all-content/advice/guidelines-cryptography - see  ASD approved hashing algorithm</t>
    </r>
    <r>
      <rPr>
        <sz val="11"/>
        <rFont val="Calibri"/>
        <family val="2"/>
        <scheme val="minor"/>
      </rPr>
      <t xml:space="preserve">
</t>
    </r>
    <r>
      <rPr>
        <i/>
        <sz val="11"/>
        <rFont val="Calibri"/>
        <family val="2"/>
        <scheme val="minor"/>
      </rPr>
      <t xml:space="preserve">
</t>
    </r>
  </si>
  <si>
    <t xml:space="preserve">The service operates as a Commonwealth Government Service.
</t>
  </si>
  <si>
    <r>
      <rPr>
        <sz val="11"/>
        <color rgb="FF002060"/>
        <rFont val="Calibri"/>
        <family val="2"/>
        <scheme val="minor"/>
      </rPr>
      <t>CONDITION: Mobile Application is a software installed on a mobile device</t>
    </r>
    <r>
      <rPr>
        <sz val="11"/>
        <color theme="1"/>
        <rFont val="Calibri"/>
        <family val="2"/>
        <scheme val="minor"/>
      </rPr>
      <t xml:space="preserve">
Mobile Application (from a mobile device) sends connection requests to Mobile Intermediary</t>
    </r>
  </si>
  <si>
    <t xml:space="preserve">User views stored Chart-based Electronic Prescriptions - Tokens and information. </t>
  </si>
  <si>
    <t>Start: Mobile Intermediary  - Requirements for all Mobile Intermediaries</t>
  </si>
  <si>
    <t>End: Mobile Intermediary  - Requirements for all Mobile Intermediaries</t>
  </si>
  <si>
    <t xml:space="preserve">Mobile Application requests connection to Mobile Intermediary </t>
  </si>
  <si>
    <t>START:  Common Requirements for all Mobile Applications</t>
  </si>
  <si>
    <r>
      <t>The system SHALL allow an item to be transmitted to an electronic address via email, SMS, or other 3rd party channel.
The mechanism used to do this (e.g. email/SMS)</t>
    </r>
    <r>
      <rPr>
        <b/>
        <sz val="11"/>
        <color theme="1"/>
        <rFont val="Calibri"/>
        <family val="2"/>
        <scheme val="minor"/>
      </rPr>
      <t xml:space="preserve"> </t>
    </r>
    <r>
      <rPr>
        <sz val="11"/>
        <color theme="1"/>
        <rFont val="Calibri"/>
        <family val="2"/>
        <scheme val="minor"/>
      </rPr>
      <t xml:space="preserve">SHALL be initiated or launched by the system and not rely on native device functions.
</t>
    </r>
    <r>
      <rPr>
        <i/>
        <sz val="11"/>
        <color theme="1"/>
        <rFont val="Calibri"/>
        <family val="2"/>
        <scheme val="minor"/>
      </rPr>
      <t>Note: for example, if the system is designed to use SMS then the system must create/start a SMS message with prescription information provided in that SMS message.
Note: the SoC might want to send an item to a carer, agent, dispenser or someone else for the purposes of managing or dispensing a prescription.
Note: acceptable mechanisms are SMS, email or other non-proprietary mechanism.
Note: there is no implication that that token must be removed from the first device. The token can co-exist on multiple devices.
Note: transfer via proprietary channels is permitted in addition to this requirement.</t>
    </r>
  </si>
  <si>
    <r>
      <t>The system</t>
    </r>
    <r>
      <rPr>
        <b/>
        <sz val="11"/>
        <color theme="1"/>
        <rFont val="Calibri"/>
        <family val="2"/>
        <scheme val="minor"/>
      </rPr>
      <t xml:space="preserve"> </t>
    </r>
    <r>
      <rPr>
        <sz val="11"/>
        <color theme="1"/>
        <rFont val="Calibri"/>
        <family val="2"/>
        <scheme val="minor"/>
      </rPr>
      <t>MAY display historical information for prescriptions that are no longer active. 
This historical information SHALL unambiguously be clear the item is not active, and it</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 xml:space="preserve">NOT contain a token (i.e. barcode).
</t>
    </r>
    <r>
      <rPr>
        <i/>
        <sz val="11"/>
        <color theme="1"/>
        <rFont val="Calibri"/>
        <family val="2"/>
        <scheme val="minor"/>
      </rPr>
      <t>Note: systems may, for user convenience or to assist in medication management, display historical prescribing information to the user. The system must be clear that that information is historical, do not constitute legal prescriptions and those items are not available for dispense.</t>
    </r>
  </si>
  <si>
    <r>
      <t xml:space="preserve">When the system is uninstalled or removed from the mobile device, the system SHOULD warn the SoC that locally stored and active tokens need to be transferred, backed up or dispensed prior to uninstalling the system and to provide the option to abort the uninstalling process until those tokens are preserved.
</t>
    </r>
    <r>
      <rPr>
        <i/>
        <sz val="11"/>
        <rFont val="Calibri"/>
        <family val="2"/>
        <scheme val="minor"/>
      </rPr>
      <t xml:space="preserve">Note: device settings, operating systems and technologies can make this requirement technically difficult to satisfy. Vendors should make best efforts to ensure tokens are not lost when their software is uninstalled by the SoC. </t>
    </r>
    <r>
      <rPr>
        <sz val="11"/>
        <rFont val="Calibri"/>
        <family val="2"/>
        <scheme val="minor"/>
      </rPr>
      <t xml:space="preserve">
</t>
    </r>
    <r>
      <rPr>
        <i/>
        <sz val="11"/>
        <rFont val="Calibri"/>
        <family val="2"/>
        <scheme val="minor"/>
      </rPr>
      <t xml:space="preserve">
Note: also see MC-615.</t>
    </r>
  </si>
  <si>
    <r>
      <t xml:space="preserve">The system SHALL query the status of locally stored tokens:
•	By user-request, and/or
•	Automatically at the start of each session (or more frequently).
</t>
    </r>
    <r>
      <rPr>
        <i/>
        <sz val="11"/>
        <color theme="1"/>
        <rFont val="Calibri"/>
        <family val="2"/>
        <scheme val="minor"/>
      </rPr>
      <t>Note: the system will need to routinely or on request (design decision) check the validity of tokens to ensure they have not been cancelled, expired or dispensed. 
Note: if the system does not support a ‘refresh on user request’ option then an automatic refresh at the start of the session is required.</t>
    </r>
    <r>
      <rPr>
        <sz val="11"/>
        <color theme="1"/>
        <rFont val="Calibri"/>
        <family val="2"/>
        <scheme val="minor"/>
      </rPr>
      <t xml:space="preserve">
</t>
    </r>
    <r>
      <rPr>
        <i/>
        <sz val="11"/>
        <color theme="1"/>
        <rFont val="Calibri"/>
        <family val="2"/>
        <scheme val="minor"/>
      </rPr>
      <t xml:space="preserve">
Note: the definition of ‘session’ used by this document is described in the glossary.
</t>
    </r>
  </si>
  <si>
    <r>
      <t>The system</t>
    </r>
    <r>
      <rPr>
        <b/>
        <sz val="11"/>
        <color theme="1"/>
        <rFont val="Calibri"/>
        <family val="2"/>
        <scheme val="minor"/>
      </rPr>
      <t xml:space="preserve"> </t>
    </r>
    <r>
      <rPr>
        <sz val="11"/>
        <color theme="1"/>
        <rFont val="Calibri"/>
        <family val="2"/>
        <scheme val="minor"/>
      </rPr>
      <t xml:space="preserve">MAY provide a notification to the user when the system discovers a prescription has expired or is about to expire.
</t>
    </r>
    <r>
      <rPr>
        <i/>
        <sz val="11"/>
        <color theme="1"/>
        <rFont val="Calibri"/>
        <family val="2"/>
        <scheme val="minor"/>
      </rPr>
      <t xml:space="preserve"> 
Note: the notification might be via the mobile device (i.e. phone notification), SMS, email, or some other method (design decision).</t>
    </r>
  </si>
  <si>
    <r>
      <t xml:space="preserve">The system SHALL permit the user to permanently delete individual items from the local system at the user’s discretion.
</t>
    </r>
    <r>
      <rPr>
        <i/>
        <sz val="11"/>
        <color theme="1"/>
        <rFont val="Calibri"/>
        <family val="2"/>
        <scheme val="minor"/>
      </rPr>
      <t xml:space="preserve">
Note: a user must be able to remove items from the local system if those items have expired or they have no intention to have dispensed.
Note: the term “item” refers to the prescription information and the token.
</t>
    </r>
  </si>
  <si>
    <r>
      <t>The system SHALL</t>
    </r>
    <r>
      <rPr>
        <b/>
        <sz val="11"/>
        <color theme="1"/>
        <rFont val="Calibri"/>
        <family val="2"/>
        <scheme val="minor"/>
      </rPr>
      <t xml:space="preserve"> </t>
    </r>
    <r>
      <rPr>
        <sz val="11"/>
        <color theme="1"/>
        <rFont val="Calibri"/>
        <family val="2"/>
        <scheme val="minor"/>
      </rPr>
      <t xml:space="preserve">NOT automatically remove from the local system, without user intervention, a prescription item that has been dispensed, cancelled or expired (e.g. “Confirm removing this cancelled prescription (yes/no)?”
</t>
    </r>
    <r>
      <rPr>
        <i/>
        <sz val="11"/>
        <color theme="1"/>
        <rFont val="Calibri"/>
        <family val="2"/>
        <scheme val="minor"/>
      </rPr>
      <t xml:space="preserve">
Note: the prescription item must not be silently removed from the system without intentional action or confirmation from the user.
Note: a phone notification, SMS or email that does NOT require an action and can be ignored/deleted is NOT considered “user intervention”.</t>
    </r>
  </si>
  <si>
    <r>
      <t>The system</t>
    </r>
    <r>
      <rPr>
        <b/>
        <sz val="11"/>
        <color theme="1"/>
        <rFont val="Calibri"/>
        <family val="2"/>
        <scheme val="minor"/>
      </rPr>
      <t xml:space="preserve"> </t>
    </r>
    <r>
      <rPr>
        <sz val="11"/>
        <color theme="1"/>
        <rFont val="Calibri"/>
        <family val="2"/>
        <scheme val="minor"/>
      </rPr>
      <t xml:space="preserve">SHALL present prescription information as provided by the prescription author and not present prescription information that has been translated, mapped or substituted with other data sources or information.
</t>
    </r>
    <r>
      <rPr>
        <i/>
        <sz val="11"/>
        <color theme="1"/>
        <rFont val="Calibri"/>
        <family val="2"/>
        <scheme val="minor"/>
      </rPr>
      <t xml:space="preserve">
Note: AMT or PBS code mapping or translations are not to be presented to the user. The medicine that was provided by the prescription author needs to be displayed at the point of rendering/displaying.
Note: this requirement is compatible with “active ingredient prescription” legislation which allows a medicine name (not active ingredient) to be prescribed under some conditions.</t>
    </r>
  </si>
  <si>
    <r>
      <t xml:space="preserve">If the system permits the user to de-activate their ASL then the system SHALL display a prompt that needs to be actively acknowledged and that prompt will state that prescriptions will become unavailable to the SoC and HCPs unless the SoC has access to the original EoP and prescription data sourced from the Active Script List will be deleted and can’t be restored.
</t>
    </r>
    <r>
      <rPr>
        <i/>
        <sz val="11"/>
        <color theme="1"/>
        <rFont val="Calibri"/>
        <family val="2"/>
        <scheme val="minor"/>
      </rPr>
      <t>Note: de-activating an ASL makes all tokens stored in the ASL inaccessible.</t>
    </r>
  </si>
  <si>
    <r>
      <t>The system SHALL</t>
    </r>
    <r>
      <rPr>
        <b/>
        <sz val="11"/>
        <color theme="1"/>
        <rFont val="Calibri"/>
        <family val="2"/>
        <scheme val="minor"/>
      </rPr>
      <t xml:space="preserve"> </t>
    </r>
    <r>
      <rPr>
        <sz val="11"/>
        <color theme="1"/>
        <rFont val="Calibri"/>
        <family val="2"/>
        <scheme val="minor"/>
      </rPr>
      <t xml:space="preserve">provide a means for the user to hide and unhide prescription items that are in the ASL and active.
</t>
    </r>
    <r>
      <rPr>
        <i/>
        <sz val="11"/>
        <color theme="1"/>
        <rFont val="Calibri"/>
        <family val="2"/>
        <scheme val="minor"/>
      </rPr>
      <t>Note: hiding an item in the ASL prevents healthcare providers from seeing that item in the ASL. The user will need to make a copy of the token, or ensure their mobile device is available, if they wish to have that hidden item dispensed, or, unhide those items before dispense.
Note: the system will need to allow the user to view hidden items in the system so those items can be selected by the user and ‘unhidden’ should they choose to.</t>
    </r>
  </si>
  <si>
    <r>
      <t>The system SHALL</t>
    </r>
    <r>
      <rPr>
        <b/>
        <sz val="11"/>
        <color theme="1"/>
        <rFont val="Calibri"/>
        <family val="2"/>
        <scheme val="minor"/>
      </rPr>
      <t xml:space="preserve"> </t>
    </r>
    <r>
      <rPr>
        <sz val="11"/>
        <color theme="1"/>
        <rFont val="Calibri"/>
        <family val="2"/>
        <scheme val="minor"/>
      </rPr>
      <t xml:space="preserve">NOT permit the user to delete, remove or erase the primary contact details registered against an ASL.
</t>
    </r>
    <r>
      <rPr>
        <i/>
        <sz val="11"/>
        <color theme="1"/>
        <rFont val="Calibri"/>
        <family val="2"/>
        <scheme val="minor"/>
      </rPr>
      <t>Note: the app can permit the editing/updating of primary contact information but the removal of that information is not permitted.</t>
    </r>
    <r>
      <rPr>
        <sz val="11"/>
        <color theme="1"/>
        <rFont val="Calibri"/>
        <family val="2"/>
        <scheme val="minor"/>
      </rPr>
      <t xml:space="preserve">
</t>
    </r>
  </si>
  <si>
    <r>
      <t xml:space="preserve">For software running on a mobile device, the system SHALL support authentication of connection requests using a unique identifier tied to the mobile device hardware.
</t>
    </r>
    <r>
      <rPr>
        <i/>
        <sz val="11"/>
        <color theme="1"/>
        <rFont val="Calibri"/>
        <family val="2"/>
        <scheme val="minor"/>
      </rPr>
      <t xml:space="preserve">
Note: see Appendix B, implementation advice, in the conformance profile.</t>
    </r>
  </si>
  <si>
    <r>
      <t xml:space="preserve">If the user has authenticated into the application and reopens or resumes the application after it has been closed, placed in the background or paused the app SHALL:
•	Confirm the phone has device level authentication enabled or 
•	Use the operating system level passcode or password or 
•	Reauthenticate the user using at least one of the following: 
  Pin
  Password
  One-time SMS codes
  One-time password applications
  Universal 2nd Factor security keys
  physical one-time password tokens
  biometrics (such as finger print or face identification)
  smartcards. 
•	Or both.
</t>
    </r>
    <r>
      <rPr>
        <i/>
        <sz val="11"/>
        <color theme="1"/>
        <rFont val="Calibri"/>
        <family val="2"/>
        <scheme val="minor"/>
      </rPr>
      <t xml:space="preserve">
Note: to reduce the likelihood of patient data being exposed by a lost or stolen phone the app must ensure the device requires a pin, password or biometric authentication to unlock or require the user to reauthenticate.</t>
    </r>
  </si>
  <si>
    <r>
      <t xml:space="preserve">The system SHALL enforce a strong password where a password is used.
At a minimum the password:
• must contain at least seven characters
• must contain at least one letter
• must contain at least one number
• must not be the same as one of your last four passwords
• must not use the same character repeatedly or have any sequential characters (for example, AAAA or 1234)
• may contain any of the following characters: ! @ # $ % ^ &amp; *
</t>
    </r>
    <r>
      <rPr>
        <i/>
        <sz val="11"/>
        <color theme="1"/>
        <rFont val="Calibri"/>
        <family val="2"/>
        <scheme val="minor"/>
      </rPr>
      <t>Note: the password complexity rules above reflect the minimum requirement for apps. It is strongly recommended that stronger passwords should be supported where possible (so that users may select longer/more complex passwords if they wish).</t>
    </r>
  </si>
  <si>
    <r>
      <t xml:space="preserve">If the system stores passwords in any form, it SHALL ensure that the passwords are stored securely. This is to be done by:
- not storing passwords as plain text
- ensuring that passwords are stored with salt added and encrypted using an ASD approved hashing algorithm.
</t>
    </r>
    <r>
      <rPr>
        <i/>
        <sz val="11"/>
        <color theme="1"/>
        <rFont val="Calibri"/>
        <family val="2"/>
        <scheme val="minor"/>
      </rPr>
      <t>Note: it is recommended that salt is unique randomly generated.</t>
    </r>
  </si>
  <si>
    <r>
      <t xml:space="preserve">The app SHALL enforce a strong PIN where a PIN code is used. 
Either by:
1.	Using the device level pin provided by the operating system or
2.	Implementing a Pin within the application which at a minimum:
•	contains a minimum of four digits
•	contains non-consecutive digits
•	contains no more than two repeated digits.
</t>
    </r>
    <r>
      <rPr>
        <i/>
        <sz val="11"/>
        <color theme="1"/>
        <rFont val="Calibri"/>
        <family val="2"/>
        <scheme val="minor"/>
      </rPr>
      <t>Note: the PIN complexity rules above reflect the minimum requirement for apps. It is strongly recommended that stronger PINs should be supported where possible (so that users may select longer/more complex PINs if they wish).
Note: where usability challenges arise associated with a long and complex PIN code, alternative solutions are also supported (such as strong passwords or biometric authentication).</t>
    </r>
  </si>
  <si>
    <r>
      <t>The system SHALL</t>
    </r>
    <r>
      <rPr>
        <b/>
        <sz val="11"/>
        <color theme="1"/>
        <rFont val="Calibri"/>
        <family val="2"/>
        <scheme val="minor"/>
      </rPr>
      <t xml:space="preserve"> </t>
    </r>
    <r>
      <rPr>
        <sz val="11"/>
        <color theme="1"/>
        <rFont val="Calibri"/>
        <family val="2"/>
        <scheme val="minor"/>
      </rPr>
      <t>NOT</t>
    </r>
    <r>
      <rPr>
        <b/>
        <sz val="11"/>
        <color theme="1"/>
        <rFont val="Calibri"/>
        <family val="2"/>
        <scheme val="minor"/>
      </rPr>
      <t xml:space="preserve"> </t>
    </r>
    <r>
      <rPr>
        <sz val="11"/>
        <color theme="1"/>
        <rFont val="Calibri"/>
        <family val="2"/>
        <scheme val="minor"/>
      </rPr>
      <t xml:space="preserve">provide prescription information to non-conformant systems.
</t>
    </r>
    <r>
      <rPr>
        <i/>
        <sz val="11"/>
        <color theme="1"/>
        <rFont val="Calibri"/>
        <family val="2"/>
        <scheme val="minor"/>
      </rPr>
      <t>Note: every communication received by the system must contain a conformance ID and the system must verify that conformance ID is active. This may be done by comparing the conformance ID against an internal white list of active conformance ID's</t>
    </r>
  </si>
  <si>
    <r>
      <t>The mobile intermediary (or operator) SHALL</t>
    </r>
    <r>
      <rPr>
        <b/>
        <sz val="11"/>
        <rFont val="Calibri"/>
        <family val="2"/>
        <scheme val="minor"/>
      </rPr>
      <t xml:space="preserve"> </t>
    </r>
    <r>
      <rPr>
        <sz val="11"/>
        <rFont val="Calibri"/>
        <family val="2"/>
        <scheme val="minor"/>
      </rPr>
      <t>NOT</t>
    </r>
    <r>
      <rPr>
        <b/>
        <sz val="11"/>
        <rFont val="Calibri"/>
        <family val="2"/>
        <scheme val="minor"/>
      </rPr>
      <t xml:space="preserve"> </t>
    </r>
    <r>
      <rPr>
        <sz val="11"/>
        <rFont val="Calibri"/>
        <family val="2"/>
        <scheme val="minor"/>
      </rPr>
      <t xml:space="preserve">access the encrypted payload of any message without explicit patient consent. 
</t>
    </r>
    <r>
      <rPr>
        <i/>
        <sz val="11"/>
        <rFont val="Calibri"/>
        <family val="2"/>
        <scheme val="minor"/>
      </rPr>
      <t xml:space="preserve">
Note: in this scenario, "consent" may be from the patient. Mobile intermediaries would manage this information and would be subject to use and disclosure laws applicable federally (Privacy Act 1988) and any applicable laws in their jurisdiction of registration. </t>
    </r>
  </si>
  <si>
    <t>Appropriate Unavailable Message returned/displayed - ASLR Unavailable</t>
  </si>
  <si>
    <t>Appropriate Unavailable Message returned/displayed - MI Unavailable</t>
  </si>
  <si>
    <t>Electronic Prescribing - Test Data - Subject of Care, HPI-I and HPI-O v3.0</t>
  </si>
  <si>
    <t>- Document ID: DH-3658:2022</t>
  </si>
  <si>
    <t>Electronic Prescribing  - Conformance Test Data - Subject of Care, HPI-I and HPI-O</t>
  </si>
  <si>
    <t>TC_MC_MA_065</t>
  </si>
  <si>
    <t>TC_MC_MA_066</t>
  </si>
  <si>
    <t>Electronically transmitting items via 3rd party channel.</t>
  </si>
  <si>
    <t>Electronically transmitting Electronic prescription items via 3rd party channel.</t>
  </si>
  <si>
    <t>Electronic prescription items transmitted via 3rd party channel.
No device triggering involved - i.e. It is application launched.
All information transmitted as per the original.</t>
  </si>
  <si>
    <t xml:space="preserve">Electronic prescription for transmission.
Electronic details to send information.
</t>
  </si>
  <si>
    <t>Items transmitted via 3rd party channel.
No device triggering involved - i.e. It is application launched.
All information transmitted as per the original.</t>
  </si>
  <si>
    <t>Initiate a 3-party channel to send an Electronic Prescription.</t>
  </si>
  <si>
    <t>Initiate a 3-party channel to send  a Chart-based Electronic Prescription.</t>
  </si>
  <si>
    <t>Transmit item via 3 party channel.</t>
  </si>
  <si>
    <t xml:space="preserve">Electronic prescription for transmission.
Electronic address details to send information.
</t>
  </si>
  <si>
    <t xml:space="preserve">Chart-based Electronic Prescription for transmission.
Electronic address details to send information.
</t>
  </si>
  <si>
    <t>Transmit Chart-based Electronic Prescription item via 3 party channel.</t>
  </si>
  <si>
    <t xml:space="preserve">The system does not change or manipulate the content  of any prescription in the mobile intermediary.
</t>
  </si>
  <si>
    <t>ASLR available</t>
  </si>
  <si>
    <t>Mobile Application available</t>
  </si>
  <si>
    <t xml:space="preserve">Send prescription information to Mobile Application
Inspect the data: 
- In transit between Mobile Intermediary and Mobile Application. The data is encrypted properly. 
- At rest in the mobile intermediary system.  
</t>
  </si>
  <si>
    <t xml:space="preserve">Retrieve prescription information contained in ASLR on behalf of mobile application
Inspect the data: 
- In transit between ASLR and Mobile Intermediary. The data is encrypted properly. 
- At rest in the mobile intermediary system.  
</t>
  </si>
  <si>
    <t>Electronic Prescriptions and/or Chart based Electronic Prescriptions available for retrieval in ASLR/PDS</t>
  </si>
  <si>
    <t>TC_MC_MIC_013</t>
  </si>
  <si>
    <t>Send prescription information to Mobile Application</t>
  </si>
  <si>
    <t>TC_MC_SMI_004</t>
  </si>
  <si>
    <t xml:space="preserve">ASLR available
</t>
  </si>
  <si>
    <r>
      <rPr>
        <sz val="11"/>
        <color rgb="FF002060"/>
        <rFont val="Calibri"/>
        <family val="2"/>
        <scheme val="minor"/>
      </rPr>
      <t xml:space="preserve">CONDITION: Mobile application is a software installed on a mobile device, not a web-based software on a mobile device or PC. </t>
    </r>
    <r>
      <rPr>
        <sz val="11"/>
        <rFont val="Calibri"/>
        <family val="2"/>
        <scheme val="minor"/>
      </rPr>
      <t xml:space="preserve">
Connection requests made to ASLR on behalf of Mobile Application.</t>
    </r>
  </si>
  <si>
    <t xml:space="preserve">Connection requests made to the ASLR on behalf of Mobile Application have the device id included.
</t>
  </si>
  <si>
    <t xml:space="preserve">Electronic Prescription information available for retrieval in ASLR.
</t>
  </si>
  <si>
    <t>Connection requests made to PDS on behalf of Mobile Application.</t>
  </si>
  <si>
    <t>Connection requests made to ASLR  on behalf of Mobile Application.</t>
  </si>
  <si>
    <t>3.0.1</t>
  </si>
  <si>
    <t>Conformance Requirements for Mobile Intermediary connecting to an NPDS</t>
  </si>
  <si>
    <t>Mobile Application - NPDS</t>
  </si>
  <si>
    <t>Mobile Intermediary - NPDS</t>
  </si>
  <si>
    <t xml:space="preserve">MA-500
MA-505
MA-520
MA-525
MA-530
MA-535
MA-14
MA-550
MA-12
MA-555
MA-11
MA-560
MA-562
MA-575
MA-577
MA-580
MA-590
MA-595
MA-600
MA-606
MA-607
MA-608
</t>
  </si>
  <si>
    <t xml:space="preserve">TC_MC_MA_001 &amp; 002
TC_MC_MA_003 &amp; 004
TC_MC_MA_009
TC_MC_MA_010 
TC_MC_MA_011
TC_MC_MA_012 &amp; 13
TC_MC_MA_014 &amp; 015
TC_MC_MA_016
TC_MC_MA_017 to 019
TC_MC_MA_020 
TC_MC_MA_021 
TC_MC_MA_022, 024
TC_MC_MA_025
TC_MC_MA_026 &amp; 027
TC_MC_MA_028 &amp; 029
TC_MC_MA_030
TC_MC_MA_032 &amp; 033
TC_MC_MA_034 to 037
TC_MC_MA_038 &amp; 039
TC_MC_MA_040
TC_MC_MA_041
TC_MC_MA_042
</t>
  </si>
  <si>
    <t xml:space="preserve">All Electronic Prescriptions displayed - no suppression of info.
However, the system can hide Tokens associated with chart-based electronic prescriptions in Active Script List. 
</t>
  </si>
  <si>
    <r>
      <t xml:space="preserve">When displaying an active script list, the system SHALL display every item in the Active Script List.
</t>
    </r>
    <r>
      <rPr>
        <i/>
        <sz val="11"/>
        <rFont val="Calibri"/>
        <family val="2"/>
        <scheme val="minor"/>
      </rPr>
      <t xml:space="preserve">
Note: the mobile application needs to show every ASL item – including hidden items – so the SoC can see and manage those items or have them dispensed.
Note: providers won’t be able to see hidden items in the CIS but the consumer can see those via a mobile app.
Note: the system is not permitted to filter, or arbitrarily hide prescription that are on the active script list.
Note: ‘display every item’ does not mean display every possible attribute. It means that prescriptions cannot be selectively suppressed. </t>
    </r>
  </si>
  <si>
    <t>Mobile Intermediary connecting to NPDS</t>
  </si>
  <si>
    <t>The system SHALL support approved authentication methods of connection requests between mobile implementations (regardless of device or platform), intermediaries, NPDS, ASLR and CIS’s</t>
  </si>
  <si>
    <t xml:space="preserve">Mobile Intermediary requests connection to NPDS     </t>
  </si>
  <si>
    <t xml:space="preserve">Conformant ID for System 
NPDS Available
</t>
  </si>
  <si>
    <t>System sends 'request information' to a valid NPDS.</t>
  </si>
  <si>
    <r>
      <rPr>
        <sz val="11"/>
        <rFont val="Calibri"/>
        <family val="2"/>
      </rPr>
      <t>If the system collects personal information regardless of the source of that information then the system SHALL:
•	Display or provide a means to read the privacy statement used by the system
•	Ensure the SoC takes some action to consent (i.e. tick a box or press a button or some other action that indicates consent)
The privacy statement SHALL disclose how the personal information will be used.
The system SHALL</t>
    </r>
    <r>
      <rPr>
        <b/>
        <sz val="11"/>
        <rFont val="Calibri"/>
        <family val="2"/>
      </rPr>
      <t xml:space="preserve"> </t>
    </r>
    <r>
      <rPr>
        <sz val="11"/>
        <rFont val="Calibri"/>
        <family val="2"/>
      </rPr>
      <t>NOT</t>
    </r>
    <r>
      <rPr>
        <b/>
        <sz val="11"/>
        <rFont val="Calibri"/>
        <family val="2"/>
      </rPr>
      <t xml:space="preserve"> </t>
    </r>
    <r>
      <rPr>
        <sz val="11"/>
        <rFont val="Calibri"/>
        <family val="2"/>
      </rPr>
      <t xml:space="preserve">collect, store or share personal information until the SoC has actively provided consent.
</t>
    </r>
    <r>
      <rPr>
        <i/>
        <sz val="11"/>
        <rFont val="Calibri"/>
        <family val="2"/>
      </rPr>
      <t>Note: demographic data, contact information and prescription information is considered personal information.
Note: sources for personal information includes, but is not limited to:
• paper or electronic EoP
• CIS
• NPDS
• manual data entry
Note: the privacy statement must be sufficient to satisfy the Privacy Act 1988.</t>
    </r>
  </si>
  <si>
    <t>NPDS available
Mobile Intermediary available</t>
  </si>
  <si>
    <t xml:space="preserve">NPDS available 
</t>
  </si>
  <si>
    <t xml:space="preserve">Retrieve prescription information from NPDS on behalf of mobile application 
</t>
  </si>
  <si>
    <t>NPDS available
Mobile Application System available
SoC provided a consent for Mobile Intermediary to access their information</t>
  </si>
  <si>
    <t>Retrieve SoC's prescription information contained in NPDS on behalf of mobile application - Consent.
.</t>
  </si>
  <si>
    <t>NPDS available
Mobile Application System available
SoC has not provided a consent for Mobile Intermediary to access their information</t>
  </si>
  <si>
    <t xml:space="preserve">Retrieve SoC's prescription information contained in NPDS on behalf of mobile application - No consent.
</t>
  </si>
  <si>
    <t xml:space="preserve">NPDS available 
</t>
  </si>
  <si>
    <t xml:space="preserve">NPDS available
</t>
  </si>
  <si>
    <r>
      <rPr>
        <sz val="11"/>
        <color rgb="FF002060"/>
        <rFont val="Calibri"/>
        <family val="2"/>
        <scheme val="minor"/>
      </rPr>
      <t xml:space="preserve">CONDITION: Mobile application is a software installed on a mobile device, not a web-based software on a mobile device or PC. </t>
    </r>
    <r>
      <rPr>
        <sz val="11"/>
        <rFont val="Calibri"/>
        <family val="2"/>
        <scheme val="minor"/>
      </rPr>
      <t xml:space="preserve">
Connection requests made to NPDS  on behalf of Mobile Application.</t>
    </r>
  </si>
  <si>
    <t>Request prescription information from NPDS on behalf of mobile application using DSPID</t>
  </si>
  <si>
    <t>NPDS available over public networks</t>
  </si>
  <si>
    <t>Prescription information and dispense records contained in NPDS</t>
  </si>
  <si>
    <t xml:space="preserve">Retrieve prescription information contained in NPDS on behalf of mobile application
</t>
  </si>
  <si>
    <t>Retrieve prescription information contained in NPDS on behalf of mobile application.</t>
  </si>
  <si>
    <t xml:space="preserve">Retrieve prescription information and dispense records (if any) contained in NPDS on behalf of mobile application for multiple SoCs </t>
  </si>
  <si>
    <t>Request Chart-based Electronic Prescription information from NPDS on behalf of mobile application using DSPID</t>
  </si>
  <si>
    <t xml:space="preserve">Connect with Prescription Delivery Services (PDS) over public networks 
(e.g. to access prescription information and dispense records contained in NPDS on behalf of mobile applications). </t>
  </si>
  <si>
    <t xml:space="preserve">Electronic Prescriptions available for retrieval in NPDS
</t>
  </si>
  <si>
    <t xml:space="preserve">Electronic Prescriptions and Chart based Electronic Prescriptions with and without dispense records available for retrieval in NPDS
</t>
  </si>
  <si>
    <t xml:space="preserve">Electronic Prescriptions and/or Chart-based Electronic Prescriptions  with and without dispense records available for retrieval in NPDS
</t>
  </si>
  <si>
    <t>Electronic Prescriptions and/or Chart-based Electronic Prescriptions available for retrieval in NPDS</t>
  </si>
  <si>
    <t>Electronic Prescriptions and/or Chart-based Electronic Prescriptions with or without dispense records available for retrieval in NPDS</t>
  </si>
  <si>
    <t>Electronic Prescriptions and/or Chart-based Electronic Prescriptions  with or without dispense records available for retrieval in NPDS</t>
  </si>
  <si>
    <t xml:space="preserve">Retrieve prescription information and dispense records (if any) contained in NPDS or ASL on behalf of mobile application for multiple SoCs </t>
  </si>
  <si>
    <t>Electronic Prescriptions and/or Chart-based Electronic Prescriptions with and without dispense records for multiple SoCs available for retrieval in NPDS</t>
  </si>
  <si>
    <t xml:space="preserve">Electronic Prescriptions available for retrieval in NPDS.
</t>
  </si>
  <si>
    <t xml:space="preserve">Connect with National Prescription Delivery Services (NPDS) over public networks 
(e.g. to access prescription information and dispense records contained in NPDS on behalf of mobile applications). </t>
  </si>
  <si>
    <r>
      <t xml:space="preserve">The system SHALL provide a valid conformance ID when requesting information.
</t>
    </r>
    <r>
      <rPr>
        <i/>
        <sz val="11"/>
        <color theme="1"/>
        <rFont val="Calibri"/>
        <family val="2"/>
        <scheme val="minor"/>
      </rPr>
      <t>Note: non-conformant systems are not permitted to engage NPDS and ASLR</t>
    </r>
  </si>
  <si>
    <r>
      <t xml:space="preserve">The system MAY receive and store a token from the following sources:
• NPDS
• CIS
• SMS/email (or hyperlink)
• paper (e.g. a printed EoP)
• manual entry by a user (i.e. user enters a DSPID)
• ASLR
• some other source.
</t>
    </r>
    <r>
      <rPr>
        <i/>
        <sz val="11"/>
        <rFont val="Calibri"/>
        <family val="2"/>
        <scheme val="minor"/>
      </rPr>
      <t>Note: see MA-525 about sources of information for prescription information.</t>
    </r>
  </si>
  <si>
    <t>The system MAY receive and store prescription information from the following sources:
• NPDS
• CIS
• SMS/email (or hyperlink)
• ASLR
• some other source, subject to MA-530</t>
  </si>
  <si>
    <r>
      <t xml:space="preserve">The system SHALL NOT receive prescription information by scanning paper sources (i.e. a printed EoP) and determining prescription information via OCR or similar.
Note: OCR scanning of a printed EoP is unreliable and not trusted. The mobile device can retrieve prescription information from the NPDS or ASLR (via scanning a token) but trying to determine medicine information from a printed EoP is not permitted.
</t>
    </r>
    <r>
      <rPr>
        <i/>
        <sz val="11"/>
        <color theme="1"/>
        <rFont val="Calibri"/>
        <family val="2"/>
        <scheme val="minor"/>
      </rPr>
      <t>Note: the token (DSPID) CAN be determined by scanning a printed EoP. See MA-520 and MA-53</t>
    </r>
    <r>
      <rPr>
        <sz val="11"/>
        <color theme="1"/>
        <rFont val="Calibri"/>
        <family val="2"/>
        <scheme val="minor"/>
      </rPr>
      <t>5</t>
    </r>
  </si>
  <si>
    <r>
      <t xml:space="preserve">If the system stores tokens sourced from a paper EoP, (i.e. scans QR codes or consumes paper EoP’s by any method), the system SHALL provide instructions to the SoC to keep their EoP in a secure location or to destroy the EoP when discarding it. 
This instruction SHALL appear either:
a) Each time the system is activated or launched (i.e. after successful login) or
b) After each successful scan of a token into the system.
</t>
    </r>
    <r>
      <rPr>
        <i/>
        <sz val="11"/>
        <color theme="1"/>
        <rFont val="Calibri"/>
        <family val="2"/>
        <scheme val="minor"/>
      </rPr>
      <t>Note: the SoC might import a token into the system and then discard or fail to protect the paper token without understanding the paper token could still be acquired and dispensed without the SoC’s knowledge.
Note: the SoC needs to acknowledge the instruction by clicking a button, closing a window, swiping on the device etc and will persist until it is dismissed by the user. The instruction does NOT need to interrupt the system or prevent the system from functioning. The instruction may be incorporated into other screens or functions that also require an action from the SoC (e.g. can be displayed on a log in screen).</t>
    </r>
  </si>
  <si>
    <r>
      <t>The system</t>
    </r>
    <r>
      <rPr>
        <b/>
        <sz val="11"/>
        <color theme="1"/>
        <rFont val="Calibri"/>
        <family val="2"/>
        <scheme val="minor"/>
      </rPr>
      <t xml:space="preserve"> </t>
    </r>
    <r>
      <rPr>
        <sz val="11"/>
        <color theme="1"/>
        <rFont val="Calibri"/>
        <family val="2"/>
        <scheme val="minor"/>
      </rPr>
      <t>SHALL</t>
    </r>
    <r>
      <rPr>
        <b/>
        <sz val="11"/>
        <color theme="1"/>
        <rFont val="Calibri"/>
        <family val="2"/>
        <scheme val="minor"/>
      </rPr>
      <t xml:space="preserve"> </t>
    </r>
    <r>
      <rPr>
        <sz val="11"/>
        <color theme="1"/>
        <rFont val="Calibri"/>
        <family val="2"/>
        <scheme val="minor"/>
      </rPr>
      <t xml:space="preserve">ensure locally stored electronic prescription information is read only.
</t>
    </r>
    <r>
      <rPr>
        <i/>
        <sz val="11"/>
        <color theme="1"/>
        <rFont val="Calibri"/>
        <family val="2"/>
        <scheme val="minor"/>
      </rPr>
      <t>Note: any information retrieved from a source system (e.g. NPDS), including the barcode itself, needs to be read only to ensure the mobile app reflects that source system.
Note: user-provided information augmenting the prescription information is not bound by this requirement. See MA-550 for more information.</t>
    </r>
  </si>
  <si>
    <r>
      <t xml:space="preserve">The system MAY provide indication to the user if it detects the NPDS/ASLR/MI (as appropriate) is unreachable or unavailable.
</t>
    </r>
    <r>
      <rPr>
        <i/>
        <sz val="11"/>
        <color theme="1"/>
        <rFont val="Calibri"/>
        <family val="2"/>
        <scheme val="minor"/>
      </rPr>
      <t>Note: if the system relies on a mobile intermediary and that is unavailable then the NPDS/ASLR is also unavailable.</t>
    </r>
    <r>
      <rPr>
        <sz val="11"/>
        <color theme="1"/>
        <rFont val="Calibri"/>
        <family val="2"/>
        <scheme val="minor"/>
      </rPr>
      <t xml:space="preserve">
</t>
    </r>
  </si>
  <si>
    <t>Mobile App to the NPDS</t>
  </si>
  <si>
    <t>Mobile Intermediary to the NPDS</t>
  </si>
  <si>
    <t>Use Mobile Application for Electronic Prescriptions and ASL.
An SoC can:
1. Authenticate Account
2. Use Mobile Application
4. Integrate with NPDS
5. Integrate with ASLR
6. Deactivate an account</t>
  </si>
  <si>
    <t>Use Mobile Intermediary for Electronic Prescriptions and ASL.
An independent Mobile Application can use a Mobile Intermediary to:
1. Authenticate Account
2. Use Mobile Application
4. Integrate with NPDS
5. Integrate with ASLR
6. Deactivate an account</t>
  </si>
  <si>
    <t>- Document ID: DH-3174:2019</t>
  </si>
  <si>
    <t>Electronic Prescribing – Conformance Assessment Scheme v2.1</t>
  </si>
  <si>
    <t>- Document ID: DH-3942:2024</t>
  </si>
  <si>
    <t>Electronic Prescribing – National Prescription Delivery Service and Active Script List Registry Conformance Profile v3.1</t>
  </si>
  <si>
    <t xml:space="preserve">Electronic Prescribing – National Prescription Delivery Service and Active Script List Registry Conformance Profile </t>
  </si>
  <si>
    <t>- Document ID: DH-3939:2024</t>
  </si>
  <si>
    <t>Electronic Prescribing – General Prescribing Systems and Other Connecting Systems Conformance Profile v3.0.1</t>
  </si>
  <si>
    <t xml:space="preserve">Electronic Prescribing – General Prescribing Systems and Other Connecting Systems Conformance Profile </t>
  </si>
  <si>
    <t>- Document ID: DH-3940:2024</t>
  </si>
  <si>
    <t>Electronic Prescribing – Medication Chart Prescribing System Conformance Profile v3.0.1</t>
  </si>
  <si>
    <t xml:space="preserve">Electronic Prescribing – Medication Chart Prescribing System Conformance Profile </t>
  </si>
  <si>
    <t xml:space="preserve">Electronic Prescribing - Test Data Prescriptionsv3.0.3 </t>
  </si>
  <si>
    <t>- Document ID: DH-3950:2024</t>
  </si>
  <si>
    <t>Electronic Prescribing – Test Data- Prescribe and Dispense Personas v3.0.4</t>
  </si>
  <si>
    <t xml:space="preserve">Electronic Prescribing – Test Data- Prescribe and Dispense Personas </t>
  </si>
  <si>
    <t>- Document ID: DH-3949:2024</t>
  </si>
  <si>
    <t>Electronic Prescribing – Conformance Test Specifications – Mobile Channel v3.0.4</t>
  </si>
  <si>
    <t xml:space="preserve">Electronic Prescribing – Conformance Test Specifications – Mobile Channel </t>
  </si>
  <si>
    <t>- Document ID: DH-3948:2024</t>
  </si>
  <si>
    <t>Electronic Prescribing – Conformance Test Specifications – Active Script List Registry v3.0.4</t>
  </si>
  <si>
    <t xml:space="preserve">Electronic Prescribing – Conformance Test Specifications – Active Script List Registry </t>
  </si>
  <si>
    <t>- Document ID: DH-3947:2024</t>
  </si>
  <si>
    <t>Electronic Prescribing – Conformance Test Specifications – National Prescription Delivery Service v3.0.4</t>
  </si>
  <si>
    <t xml:space="preserve">Electronic Prescribing – Conformance Test Specifications – National Prescription Delivery Service </t>
  </si>
  <si>
    <t>- Document ID: DH-3946:2024</t>
  </si>
  <si>
    <t>Electronic Prescribing – Conformance Test Specifications - Dispensing Systems v3.0.4</t>
  </si>
  <si>
    <t xml:space="preserve">Electronic Prescribing – Conformance Test Specifications - Dispensing Systems </t>
  </si>
  <si>
    <t>- Document ID: DH-3945:2024</t>
  </si>
  <si>
    <t>Electronic Prescribing – Conformance Test Specifications – General Prescribing Systems v3.0.4</t>
  </si>
  <si>
    <t xml:space="preserve">Electronic Prescribing – Conformance Test Specifications – General Prescribing Systems </t>
  </si>
  <si>
    <t>- Document ID: DH-3944:2024</t>
  </si>
  <si>
    <t>Electronic Prescribing – Conformance Test Specifications – Medication Chart Prescribing Systems v3.0.4</t>
  </si>
  <si>
    <t xml:space="preserve">Electronic Prescribing – Conformance Test Specifications – Medication Chart Prescribing Systems </t>
  </si>
  <si>
    <t>Version 3.0.4</t>
  </si>
  <si>
    <t>Document ID: DH-3949:2024</t>
  </si>
  <si>
    <t>3.0.4</t>
  </si>
  <si>
    <t>When transmitting an item to another electronic address(e.g. another device or email address), the system SHALL transmit the following  information, and only the following information:
•	The electronic token or URI (e.g. URL) provided that links to the electronic token
•	The initials of the Name of the Subject of Care
•	Medicine name.
Note: this safeguards patient privacy if the item is transferred to an incorrect address. The receipt, after receiving the transmission, can retrieve more information from the NPDS as required.</t>
  </si>
  <si>
    <t>The system SHALL validate input fields to ensure they are of the correct data type before submitting that data to a NPDS or ASLR.
Note: the system needs to ensure date fields contain dates, integer fields contain integers etc to protect infrastructure from unnecessary traffic and potential malicious activity.</t>
  </si>
  <si>
    <t>End: Mobile Application Connected to NPDS (via Intermediary)</t>
  </si>
  <si>
    <r>
      <t xml:space="preserve">The system SHALL encrypt data in transit between all authorised end points and at rest. 
</t>
    </r>
    <r>
      <rPr>
        <i/>
        <sz val="11"/>
        <rFont val="Calibri"/>
        <family val="2"/>
        <scheme val="minor"/>
      </rPr>
      <t>Note: authorised end points are those defined by the NPDS operator and mobile 
intermediary operators. If connecting to the NPDS, the NPDS is expected to work with the 
mobile intermediary operators to achieve interoperability</t>
    </r>
  </si>
  <si>
    <t xml:space="preserve">Retrieve prescription information contained in NPDS on behalf of mobile application.
Inspect the data: 
- In transit between NPDS and Mobile Intermediary. The data is encrypted properly. 
- At rest in the mobile intermediary system.  
</t>
  </si>
  <si>
    <t xml:space="preserve">The system SHALL include, in all connection requests from mobile devices (where possible), a unique identifier tied to the mobile device hardware. 
Note: the NPDS will not accept connections from unknown participants.
Note: examples include Google authenticator or RSA soft token. </t>
  </si>
  <si>
    <t xml:space="preserve">Connection requests made to NPDS  on behalf of Mobile Application have the device id included.
</t>
  </si>
  <si>
    <t>Start: Mobile Intermediary Connected to a NPDS</t>
  </si>
  <si>
    <t>The system SHALL be able to submit a DSPID when requesting information from a NPDS then retrieve and store that information or retrieve and pass-through that information.
Note: the system might consume tokens/DSPID’s from one source (e.g. a client app) and then use that to fetch prescription information from the NPDS.</t>
  </si>
  <si>
    <t xml:space="preserve">Receive prescription information from the NPDS. 
Can store and pass on (to mobile application) retrieved information. </t>
  </si>
  <si>
    <t>Electronic prescription with dispense records (held in NPDS).</t>
  </si>
  <si>
    <t>NPDS available 
Chart based Electronic Prescription available in NPDS</t>
  </si>
  <si>
    <t xml:space="preserve">Receive Chart-based Electronic Prescription information from the NPDS. 
Can store and pass on (to mobile application) retrieved information. </t>
  </si>
  <si>
    <t xml:space="preserve">Chart based Electronic Prescription with dispense records (held in NPDS) </t>
  </si>
  <si>
    <t>For systems that connect to the NPDS, the system SHALL authenticate all connections with Prescription Delivery Services (PDS) over public networks using Public Key Infrastructure (PKI). 
Note: the NPDS will not accept connections from unknown participants. Conformance requirements will be updated if the approved authentication methods change.</t>
  </si>
  <si>
    <t>Mobile Intermediary authenticates all connections with the NPDS using Public Key Infrastructure (PKI).
Note: A public key infrastructure (PKI) is a system for the creation, storage, and distribution of digital certificates which are used to verify that a particular public key belongs to a certain entity. The PKI creates digital certificates which map public keys to entities, securely stores these certificates in a central repository and revokes them if needed.</t>
  </si>
  <si>
    <t>End: Mobile Intermediary to NPDS</t>
  </si>
  <si>
    <t xml:space="preserve">Connection request authenticated by NPDS.
Authentication: Mobile Intermediary’s OAuth 2.0-based API Gateway credential.
Authentication: Public Key Infrastructure (PKI)
Note: Refer to the requirement DS-3:
</t>
  </si>
  <si>
    <t xml:space="preserve">System receives Electronic Prescription tokens from  potential sources:
- NPDS
- CIS
- SMS or Email
- Paper
- ASLR
- Typed DSPID
</t>
  </si>
  <si>
    <t xml:space="preserve">System receives Chart-based Electronic Prescription tokens from potential sources:
- NPDS
- CIS
- SMS or Email
- Paper
- ASLR
- Typed DSPID
</t>
  </si>
  <si>
    <t>System receives Electronic Prescription tokens from  potential sources:
- NPDS
- CIS
- SMS or Email (or hyperlink)
- ASLR</t>
  </si>
  <si>
    <t>System receives Chart-based Electronic Prescription information from potential sources:
- NPDS
- CIS
- SMS or Email (or hyperlink)
- ASLR</t>
  </si>
  <si>
    <t>Electronic Prescriptions exist in NPDS</t>
  </si>
  <si>
    <t>Display locally stored Electronic Prescriptions from NPDS - No Edit</t>
  </si>
  <si>
    <t>Valid Electronic Prescriptions available to the system. Sourced by NPDS.</t>
  </si>
  <si>
    <t>Chart-based Electronic Prescriptions exist in NPDS</t>
  </si>
  <si>
    <t>Display locally stored Chart-based Electronic Prescriptions from NPDS - No Edit</t>
  </si>
  <si>
    <t>Request information from NPDS - Unavailable</t>
  </si>
  <si>
    <t>Appropriate Unavailable Message returned/displayed - NPDS Unavailable</t>
  </si>
  <si>
    <t>Various Electronic Prescriptions available to the system. Sourced by ASLR and NPDS.</t>
  </si>
  <si>
    <t>Various Chart-based Electronic Prescriptions available to the system. Sourced by ASLR and NPDS.</t>
  </si>
  <si>
    <t>Start: Mobile Application Connected to NPDS (via Intermediary)</t>
  </si>
  <si>
    <t>- Document ID:DH-3940:2024</t>
  </si>
  <si>
    <t>Mobile Intermediary connected to NPDS</t>
  </si>
  <si>
    <r>
      <t>The test cases in the worksheets have been written against the requirements specific for Mobile Intermediary and Mobile Application systems in the</t>
    </r>
    <r>
      <rPr>
        <b/>
        <sz val="9"/>
        <color theme="1"/>
        <rFont val="Calibri"/>
        <family val="2"/>
        <scheme val="minor"/>
      </rPr>
      <t xml:space="preserve"> Electronic Prescribing – General Prescribing Systems and Other Connecting Systems Conformance Profile</t>
    </r>
    <r>
      <rPr>
        <sz val="9"/>
        <color theme="1"/>
        <rFont val="Calibri"/>
        <family val="2"/>
        <scheme val="minor"/>
      </rPr>
      <t xml:space="preserve"> document. 
The details of your software developer organisation and software Under Test are required to be completed in the </t>
    </r>
    <r>
      <rPr>
        <b/>
        <sz val="9"/>
        <color theme="1"/>
        <rFont val="Calibri"/>
        <family val="2"/>
        <scheme val="minor"/>
      </rPr>
      <t>TSR</t>
    </r>
    <r>
      <rPr>
        <sz val="9"/>
        <color theme="1"/>
        <rFont val="Calibri"/>
        <family val="2"/>
        <scheme val="minor"/>
      </rPr>
      <t xml:space="preserve"> worksheet. The mobile application type ("web-based software" OR "software installed on mobile device") is also required to be specified in the </t>
    </r>
    <r>
      <rPr>
        <b/>
        <sz val="9"/>
        <color theme="1"/>
        <rFont val="Calibri"/>
        <family val="2"/>
        <scheme val="minor"/>
      </rPr>
      <t>TSR</t>
    </r>
    <r>
      <rPr>
        <sz val="9"/>
        <color theme="1"/>
        <rFont val="Calibri"/>
        <family val="2"/>
        <scheme val="minor"/>
      </rPr>
      <t xml:space="preserve"> worksheet. If the software runs on both types, one Conformance Test Specification workbook would be for web-based software and another Conformance Test Specification workbook would be for software installed on mobile device. Each type would need to be tested separately against the conformance requirements.
The</t>
    </r>
    <r>
      <rPr>
        <b/>
        <sz val="9"/>
        <color theme="1"/>
        <rFont val="Calibri"/>
        <family val="2"/>
        <scheme val="minor"/>
      </rPr>
      <t xml:space="preserve"> MC - E2E Interfaces</t>
    </r>
    <r>
      <rPr>
        <sz val="9"/>
        <color theme="1"/>
        <rFont val="Calibri"/>
        <family val="2"/>
        <scheme val="minor"/>
      </rPr>
      <t xml:space="preserve"> worksheet indicates the interface relationship between Prescribing System, Dispensing System, NPDS, ASLR, Mobile Application and Mobile Intermediary System. Interface testing specific to Mobile Systems is indicated in green shading. 
A comprehensive list of pharmaceutical test data  for use</t>
    </r>
    <r>
      <rPr>
        <b/>
        <sz val="9"/>
        <color rgb="FF7030A0"/>
        <rFont val="Calibri"/>
        <family val="2"/>
        <scheme val="minor"/>
      </rPr>
      <t xml:space="preserve"> </t>
    </r>
    <r>
      <rPr>
        <sz val="9"/>
        <color theme="1"/>
        <rFont val="Calibri"/>
        <family val="2"/>
        <scheme val="minor"/>
      </rPr>
      <t xml:space="preserve">is detailed in the </t>
    </r>
    <r>
      <rPr>
        <b/>
        <sz val="9"/>
        <color theme="1"/>
        <rFont val="Calibri"/>
        <family val="2"/>
        <scheme val="minor"/>
      </rPr>
      <t>EP_Prescription Test Data</t>
    </r>
    <r>
      <rPr>
        <sz val="9"/>
        <color theme="1"/>
        <rFont val="Calibri"/>
        <family val="2"/>
        <scheme val="minor"/>
      </rPr>
      <t xml:space="preserve"> workbook. The prescription test data covers a wide range of drug selections and includes conditions for prescriptions, repeats, PBS and RPBS Med specific and Private Med specific. This test data can be used to test Mobile Systems Interaction with other systems for full End to End test coverage. 
Patient / SOC details for testing use with</t>
    </r>
    <r>
      <rPr>
        <b/>
        <sz val="9"/>
        <color rgb="FF7030A0"/>
        <rFont val="Calibri"/>
        <family val="2"/>
        <scheme val="minor"/>
      </rPr>
      <t xml:space="preserve"> </t>
    </r>
    <r>
      <rPr>
        <sz val="9"/>
        <color theme="1"/>
        <rFont val="Calibri"/>
        <family val="2"/>
        <scheme val="minor"/>
      </rPr>
      <t xml:space="preserve">test cases and scenarios are detailed in the </t>
    </r>
    <r>
      <rPr>
        <b/>
        <sz val="9"/>
        <color theme="1"/>
        <rFont val="Calibri"/>
        <family val="2"/>
        <scheme val="minor"/>
      </rPr>
      <t>EP</t>
    </r>
    <r>
      <rPr>
        <sz val="9"/>
        <color theme="1"/>
        <rFont val="Calibri"/>
        <family val="2"/>
        <scheme val="minor"/>
      </rPr>
      <t>_</t>
    </r>
    <r>
      <rPr>
        <b/>
        <sz val="9"/>
        <color theme="1"/>
        <rFont val="Calibri"/>
        <family val="2"/>
        <scheme val="minor"/>
      </rPr>
      <t>SoC Test Data</t>
    </r>
    <r>
      <rPr>
        <sz val="9"/>
        <color theme="1"/>
        <rFont val="Calibri"/>
        <family val="2"/>
        <scheme val="minor"/>
      </rPr>
      <t xml:space="preserve"> workbook. These provide a full subject range of various sex, age and address location detail and include IHI, Medicare and other specific details for testing use.  </t>
    </r>
    <r>
      <rPr>
        <b/>
        <sz val="9"/>
        <color theme="1"/>
        <rFont val="Calibri"/>
        <family val="2"/>
        <scheme val="minor"/>
      </rPr>
      <t>EP_Prescriber and Dispenser Personas</t>
    </r>
    <r>
      <rPr>
        <sz val="9"/>
        <color theme="1"/>
        <rFont val="Calibri"/>
        <family val="2"/>
        <scheme val="minor"/>
      </rPr>
      <t xml:space="preserve"> workbook details health practitioners that may be a part of the electronic prescribing system lifecycle.
The Test Summary Report worksheet - </t>
    </r>
    <r>
      <rPr>
        <b/>
        <sz val="9"/>
        <color theme="1"/>
        <rFont val="Calibri"/>
        <family val="2"/>
        <scheme val="minor"/>
      </rPr>
      <t>TSR</t>
    </r>
    <r>
      <rPr>
        <sz val="9"/>
        <color theme="1"/>
        <rFont val="Calibri"/>
        <family val="2"/>
        <scheme val="minor"/>
      </rPr>
      <t xml:space="preserve">,  is provided as a summary of testing as it is completed.
</t>
    </r>
  </si>
  <si>
    <t>Electronic Prescribing – General Prescribing Systems and Other Connecting Systems Conformance Profile</t>
  </si>
  <si>
    <t>Electronic Prescribing – Conformance Test Specifications – Mobile Channel</t>
  </si>
  <si>
    <t>Copyright © 2024 Australian Digital Health Agency</t>
  </si>
  <si>
    <t>Test Cases  taken from specified requirements for Conformance Requirements Specification:
Section 3.3
Sub-Sections:
- Mobile Intermediaries and Mobile applications
Section 3.4
Sub-Sections:
- Mobile Applications
Section 3.5
Sub-Sections:
- Mobile Intermediary</t>
  </si>
  <si>
    <t>Prescribing System -&gt; NPDS</t>
  </si>
  <si>
    <t>Prescribing System -&gt; NPDS -&gt; API Gateway -&gt; ASLR</t>
  </si>
  <si>
    <t>NPDS Issues Receipt of Prescription creation to Prescribing System</t>
  </si>
  <si>
    <t>NPDS -&gt; Prescribing System</t>
  </si>
  <si>
    <t>NPDS Issues Receipt of Prescription cancellation etc. to Prescribing System</t>
  </si>
  <si>
    <t>NPDS -&gt; Dispensing System</t>
  </si>
  <si>
    <t>Dispensing System -&gt; NPDS</t>
  </si>
  <si>
    <t>Dispenser reverses a dispensed prescription (Effectively cancelled and new token from NPDS)</t>
  </si>
  <si>
    <t>NPDS Issues Receipt of Dispensation to Dispensing System</t>
  </si>
  <si>
    <t>NPDS Issues Receipt of Dispense Annotation to Dispensing System</t>
  </si>
  <si>
    <t>NPDS Issues Receipt of Cancellation to Dispensing System</t>
  </si>
  <si>
    <t>NPDS Issues Receipt of Reconciled 'owing filled' to Dispensing System</t>
  </si>
  <si>
    <t>Dispensing System -&gt; NPDS -&gt; API Gateway -&gt; ASLR</t>
  </si>
  <si>
    <t>Prescribing System &lt;-&gt; NPDS &lt;-&gt;API Gateway &lt;-&gt; ASLR</t>
  </si>
  <si>
    <t>Dispensing System &lt;-&gt; NPDS &lt;-&gt;API Gateway &lt;-&gt; ASLR</t>
  </si>
  <si>
    <t>Approved for external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</si>
</sst>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73"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theme="9" tint="-0.249977111117893"/>
      <name val="Calibri"/>
      <family val="2"/>
      <scheme val="minor"/>
    </font>
    <font>
      <b/>
      <sz val="10"/>
      <color rgb="FFFFFFFF"/>
      <name val="Calibri"/>
      <family val="2"/>
    </font>
    <font>
      <sz val="10"/>
      <name val="Calibri"/>
      <family val="2"/>
      <scheme val="minor"/>
    </font>
    <font>
      <sz val="10"/>
      <color theme="1"/>
      <name val="Calibri"/>
      <family val="2"/>
      <scheme val="minor"/>
    </font>
    <font>
      <b/>
      <sz val="10"/>
      <color rgb="FFFF0000"/>
      <name val="Calibri"/>
      <family val="2"/>
      <scheme val="minor"/>
    </font>
    <font>
      <b/>
      <sz val="10"/>
      <color rgb="FF00B050"/>
      <name val="Calibri"/>
      <family val="2"/>
      <scheme val="minor"/>
    </font>
    <font>
      <sz val="10"/>
      <name val="Arial"/>
      <family val="2"/>
    </font>
    <font>
      <b/>
      <sz val="9"/>
      <color theme="1"/>
      <name val="Verdana"/>
      <family val="2"/>
    </font>
    <font>
      <b/>
      <sz val="11"/>
      <name val="Calibri"/>
      <family val="2"/>
      <scheme val="minor"/>
    </font>
    <font>
      <b/>
      <sz val="10"/>
      <name val="Wingdings 2"/>
      <family val="1"/>
      <charset val="2"/>
    </font>
    <font>
      <sz val="11"/>
      <name val="Calibri"/>
      <family val="2"/>
      <scheme val="minor"/>
    </font>
    <font>
      <sz val="10"/>
      <color rgb="FFFF0000"/>
      <name val="Calibri"/>
      <family val="2"/>
      <scheme val="minor"/>
    </font>
    <font>
      <sz val="11"/>
      <name val="Calibri"/>
      <family val="2"/>
    </font>
    <font>
      <i/>
      <sz val="11"/>
      <color theme="1"/>
      <name val="Calibri"/>
      <family val="2"/>
      <scheme val="minor"/>
    </font>
    <font>
      <b/>
      <sz val="12"/>
      <color theme="1"/>
      <name val="Calibri"/>
      <family val="2"/>
      <scheme val="minor"/>
    </font>
    <font>
      <u/>
      <sz val="11"/>
      <color theme="10"/>
      <name val="Calibri"/>
      <family val="2"/>
      <scheme val="minor"/>
    </font>
    <font>
      <b/>
      <sz val="18"/>
      <color theme="1"/>
      <name val="Calibri"/>
      <family val="2"/>
      <scheme val="minor"/>
    </font>
    <font>
      <b/>
      <sz val="11"/>
      <color rgb="FF00B050"/>
      <name val="Calibri"/>
      <family val="2"/>
      <scheme val="minor"/>
    </font>
    <font>
      <b/>
      <sz val="11"/>
      <color rgb="FFFF0000"/>
      <name val="Calibri"/>
      <family val="2"/>
      <scheme val="minor"/>
    </font>
    <font>
      <b/>
      <sz val="11"/>
      <color rgb="FF00B050"/>
      <name val="Calibri"/>
      <family val="2"/>
    </font>
    <font>
      <u/>
      <sz val="11"/>
      <color theme="1"/>
      <name val="Calibri"/>
      <family val="2"/>
      <scheme val="minor"/>
    </font>
    <font>
      <b/>
      <sz val="10"/>
      <name val="Verdana"/>
      <family val="2"/>
    </font>
    <font>
      <sz val="10"/>
      <name val="Verdana"/>
      <family val="2"/>
    </font>
    <font>
      <b/>
      <sz val="14"/>
      <color theme="1"/>
      <name val="Calibri"/>
      <family val="2"/>
      <scheme val="minor"/>
    </font>
    <font>
      <i/>
      <sz val="11"/>
      <name val="Calibri"/>
      <family val="2"/>
      <scheme val="minor"/>
    </font>
    <font>
      <b/>
      <sz val="9"/>
      <color theme="1"/>
      <name val="Calibri"/>
      <family val="2"/>
      <scheme val="minor"/>
    </font>
    <font>
      <sz val="14"/>
      <color rgb="FFA3A2A6"/>
      <name val="Verdana"/>
      <family val="2"/>
    </font>
    <font>
      <b/>
      <sz val="9"/>
      <name val="Calibri"/>
      <family val="2"/>
      <scheme val="minor"/>
    </font>
    <font>
      <sz val="9"/>
      <name val="Calibri"/>
      <family val="2"/>
      <scheme val="minor"/>
    </font>
    <font>
      <sz val="9"/>
      <color rgb="FFFF0000"/>
      <name val="Calibri"/>
      <family val="2"/>
      <scheme val="minor"/>
    </font>
    <font>
      <sz val="9"/>
      <color theme="1"/>
      <name val="Calibri"/>
      <family val="2"/>
      <scheme val="minor"/>
    </font>
    <font>
      <b/>
      <i/>
      <sz val="8"/>
      <color theme="1"/>
      <name val="Calibri"/>
      <family val="2"/>
      <scheme val="minor"/>
    </font>
    <font>
      <u/>
      <sz val="10"/>
      <color theme="10"/>
      <name val="Calibri"/>
      <family val="2"/>
      <scheme val="minor"/>
    </font>
    <font>
      <b/>
      <sz val="10"/>
      <color theme="0"/>
      <name val="Calibri"/>
      <family val="2"/>
    </font>
    <font>
      <b/>
      <sz val="10"/>
      <color theme="0"/>
      <name val="Calibri"/>
      <family val="2"/>
      <scheme val="minor"/>
    </font>
    <font>
      <sz val="9"/>
      <color rgb="FF00B050"/>
      <name val="Calibri"/>
      <family val="2"/>
      <scheme val="minor"/>
    </font>
    <font>
      <b/>
      <i/>
      <sz val="10"/>
      <color rgb="FF00B050"/>
      <name val="Calibri"/>
      <family val="2"/>
      <scheme val="minor"/>
    </font>
    <font>
      <i/>
      <sz val="10"/>
      <name val="Calibri"/>
      <family val="2"/>
      <scheme val="minor"/>
    </font>
    <font>
      <sz val="14"/>
      <color theme="1"/>
      <name val="Arial"/>
      <family val="2"/>
    </font>
    <font>
      <sz val="11"/>
      <color theme="1"/>
      <name val="Arial"/>
      <family val="2"/>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sz val="8"/>
      <name val="Arial"/>
      <family val="2"/>
    </font>
    <font>
      <b/>
      <sz val="11"/>
      <name val="Wingdings 2"/>
      <family val="1"/>
      <charset val="2"/>
    </font>
    <font>
      <b/>
      <i/>
      <sz val="10"/>
      <color theme="1"/>
      <name val="Calibri"/>
      <family val="2"/>
      <scheme val="minor"/>
    </font>
    <font>
      <sz val="11"/>
      <color rgb="FF002060"/>
      <name val="Calibri"/>
      <family val="2"/>
      <scheme val="minor"/>
    </font>
    <font>
      <sz val="11"/>
      <color rgb="FF002060"/>
      <name val="Calibri"/>
      <family val="2"/>
    </font>
    <font>
      <i/>
      <sz val="11"/>
      <name val="Calibri"/>
      <family val="2"/>
    </font>
    <font>
      <b/>
      <sz val="9"/>
      <name val="Verdana"/>
      <family val="2"/>
    </font>
    <font>
      <sz val="11"/>
      <color rgb="FFFF0000"/>
      <name val="Calibri"/>
      <family val="2"/>
    </font>
    <font>
      <strike/>
      <sz val="11"/>
      <color rgb="FFFF0000"/>
      <name val="Calibri"/>
      <family val="2"/>
      <scheme val="minor"/>
    </font>
    <font>
      <sz val="9"/>
      <color rgb="FFFF0000"/>
      <name val="Verdana"/>
      <family val="2"/>
    </font>
    <font>
      <strike/>
      <sz val="10"/>
      <name val="Calibri"/>
      <family val="2"/>
      <scheme val="minor"/>
    </font>
    <font>
      <strike/>
      <sz val="9"/>
      <name val="Verdana"/>
      <family val="2"/>
    </font>
    <font>
      <b/>
      <sz val="9"/>
      <color rgb="FF7030A0"/>
      <name val="Calibri"/>
      <family val="2"/>
      <scheme val="minor"/>
    </font>
  </fonts>
  <fills count="30">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1"/>
        <bgColor rgb="FF000000"/>
      </patternFill>
    </fill>
    <fill>
      <patternFill patternType="solid">
        <fgColor theme="5" tint="0.79998168889431442"/>
        <bgColor indexed="64"/>
      </patternFill>
    </fill>
    <fill>
      <patternFill patternType="solid">
        <fgColor rgb="FFC00000"/>
        <bgColor indexed="64"/>
      </patternFill>
    </fill>
    <fill>
      <patternFill patternType="solid">
        <fgColor them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s>
  <cellStyleXfs count="6">
    <xf numFmtId="0" fontId="0" fillId="0" borderId="0"/>
    <xf numFmtId="0" fontId="4" fillId="0" borderId="0" applyNumberFormat="0" applyFill="0" applyBorder="0" applyAlignment="0" applyProtection="0"/>
    <xf numFmtId="0" fontId="2" fillId="0" borderId="0"/>
    <xf numFmtId="0" fontId="19" fillId="0" borderId="0"/>
    <xf numFmtId="0" fontId="28" fillId="0" borderId="0" applyNumberFormat="0" applyFill="0" applyBorder="0" applyAlignment="0" applyProtection="0"/>
    <xf numFmtId="0" fontId="2" fillId="0" borderId="0"/>
  </cellStyleXfs>
  <cellXfs count="453">
    <xf numFmtId="0" fontId="0" fillId="0" borderId="0" xfId="0"/>
    <xf numFmtId="0" fontId="8" fillId="4" borderId="0" xfId="0" applyFont="1" applyFill="1" applyAlignment="1">
      <alignment vertical="top"/>
    </xf>
    <xf numFmtId="0" fontId="0" fillId="2" borderId="2" xfId="0" applyFill="1" applyBorder="1" applyAlignment="1">
      <alignment vertical="top"/>
    </xf>
    <xf numFmtId="0" fontId="8" fillId="2" borderId="3" xfId="0" applyFont="1" applyFill="1" applyBorder="1" applyAlignment="1">
      <alignment vertical="top" wrapText="1"/>
    </xf>
    <xf numFmtId="0" fontId="8" fillId="2" borderId="4" xfId="0" applyFont="1" applyFill="1" applyBorder="1" applyAlignment="1">
      <alignment vertical="top"/>
    </xf>
    <xf numFmtId="0" fontId="9" fillId="2" borderId="3" xfId="0" applyFont="1" applyFill="1" applyBorder="1" applyAlignment="1">
      <alignment horizontal="right" vertical="top"/>
    </xf>
    <xf numFmtId="0" fontId="8" fillId="2" borderId="3" xfId="0" applyFont="1" applyFill="1" applyBorder="1" applyAlignment="1">
      <alignment horizontal="left" vertical="top"/>
    </xf>
    <xf numFmtId="0" fontId="13" fillId="5" borderId="7" xfId="0" applyFont="1" applyFill="1" applyBorder="1" applyAlignment="1">
      <alignment horizontal="center" vertical="top" textRotation="180"/>
    </xf>
    <xf numFmtId="0" fontId="14" fillId="6" borderId="2" xfId="0" applyFont="1" applyFill="1" applyBorder="1" applyAlignment="1">
      <alignment vertical="top"/>
    </xf>
    <xf numFmtId="0" fontId="11" fillId="6" borderId="3" xfId="0" applyFont="1" applyFill="1" applyBorder="1" applyAlignment="1">
      <alignment vertical="top" wrapText="1"/>
    </xf>
    <xf numFmtId="0" fontId="11" fillId="6" borderId="3" xfId="0" applyFont="1" applyFill="1" applyBorder="1" applyAlignment="1">
      <alignment vertical="top"/>
    </xf>
    <xf numFmtId="0" fontId="11" fillId="6" borderId="3" xfId="0" applyFont="1" applyFill="1" applyBorder="1" applyAlignment="1">
      <alignment horizontal="center" vertical="top"/>
    </xf>
    <xf numFmtId="0" fontId="15" fillId="0" borderId="3" xfId="0" applyFont="1" applyBorder="1" applyAlignment="1">
      <alignment horizontal="left" vertical="top" wrapText="1"/>
    </xf>
    <xf numFmtId="0" fontId="3" fillId="0" borderId="0" xfId="0" applyFont="1" applyAlignment="1">
      <alignment horizontal="center" vertical="top" wrapText="1"/>
    </xf>
    <xf numFmtId="0" fontId="6" fillId="0" borderId="3" xfId="0" applyFont="1" applyBorder="1" applyAlignment="1">
      <alignment horizontal="center" vertical="top" wrapText="1"/>
    </xf>
    <xf numFmtId="0" fontId="17" fillId="0" borderId="3" xfId="0" applyFont="1" applyBorder="1" applyAlignment="1">
      <alignment horizontal="center" vertical="top" wrapText="1"/>
    </xf>
    <xf numFmtId="0" fontId="18" fillId="0" borderId="3" xfId="0" applyFont="1" applyBorder="1" applyAlignment="1">
      <alignment horizontal="center" vertical="top" wrapText="1"/>
    </xf>
    <xf numFmtId="164" fontId="15" fillId="2" borderId="3" xfId="0" applyNumberFormat="1" applyFont="1" applyFill="1" applyBorder="1" applyAlignment="1">
      <alignment horizontal="center" vertical="top"/>
    </xf>
    <xf numFmtId="0" fontId="5" fillId="4" borderId="0" xfId="0" applyFont="1" applyFill="1"/>
    <xf numFmtId="0" fontId="0" fillId="4" borderId="0" xfId="0" applyFill="1"/>
    <xf numFmtId="0" fontId="0" fillId="8" borderId="0" xfId="0" applyFill="1"/>
    <xf numFmtId="0" fontId="20" fillId="4" borderId="0" xfId="0" applyFont="1" applyFill="1"/>
    <xf numFmtId="0" fontId="0" fillId="4" borderId="0" xfId="0" applyFill="1" applyAlignment="1">
      <alignment horizontal="right" vertical="center"/>
    </xf>
    <xf numFmtId="0" fontId="6" fillId="4" borderId="0" xfId="0" applyFont="1" applyFill="1" applyAlignment="1">
      <alignment horizontal="right" vertical="center"/>
    </xf>
    <xf numFmtId="0" fontId="0" fillId="8" borderId="0" xfId="0" applyFill="1" applyAlignment="1">
      <alignment horizontal="right" vertical="center"/>
    </xf>
    <xf numFmtId="0" fontId="0" fillId="8" borderId="0" xfId="0" applyFill="1" applyAlignment="1">
      <alignment horizontal="right"/>
    </xf>
    <xf numFmtId="0" fontId="3" fillId="4" borderId="0" xfId="0" applyFont="1" applyFill="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top" wrapText="1"/>
    </xf>
    <xf numFmtId="0" fontId="6" fillId="12" borderId="3" xfId="2"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0" borderId="9" xfId="0" applyFont="1" applyBorder="1" applyAlignment="1">
      <alignment horizontal="center" vertical="top" wrapText="1"/>
    </xf>
    <xf numFmtId="0" fontId="23" fillId="0" borderId="3" xfId="0" applyFont="1" applyBorder="1" applyAlignment="1">
      <alignment vertical="top" wrapText="1"/>
    </xf>
    <xf numFmtId="0" fontId="23" fillId="0" borderId="3" xfId="0" applyFont="1" applyBorder="1" applyAlignment="1">
      <alignment horizontal="left" vertical="top" wrapText="1"/>
    </xf>
    <xf numFmtId="0" fontId="7" fillId="3" borderId="3" xfId="2" applyFont="1" applyFill="1" applyBorder="1" applyAlignment="1">
      <alignment horizontal="center" vertical="top" wrapText="1"/>
    </xf>
    <xf numFmtId="0" fontId="1" fillId="0" borderId="0" xfId="0" applyFont="1"/>
    <xf numFmtId="0" fontId="1" fillId="16" borderId="3" xfId="0" applyFont="1" applyFill="1" applyBorder="1"/>
    <xf numFmtId="0" fontId="1" fillId="13" borderId="3" xfId="0" applyFont="1" applyFill="1" applyBorder="1"/>
    <xf numFmtId="0" fontId="0" fillId="0" borderId="3" xfId="0" applyBorder="1"/>
    <xf numFmtId="0" fontId="0" fillId="0" borderId="3" xfId="0" applyBorder="1" applyAlignment="1">
      <alignment wrapText="1"/>
    </xf>
    <xf numFmtId="0" fontId="0" fillId="12" borderId="3" xfId="0" applyFill="1" applyBorder="1"/>
    <xf numFmtId="0" fontId="29" fillId="4" borderId="0" xfId="0" applyFont="1" applyFill="1" applyAlignment="1">
      <alignment horizontal="left"/>
    </xf>
    <xf numFmtId="0" fontId="28" fillId="4" borderId="0" xfId="4" applyFill="1"/>
    <xf numFmtId="0" fontId="15" fillId="4" borderId="0" xfId="3" applyFont="1" applyFill="1"/>
    <xf numFmtId="0" fontId="16" fillId="4" borderId="0" xfId="0" applyFont="1" applyFill="1"/>
    <xf numFmtId="0" fontId="16" fillId="4" borderId="0" xfId="0" applyFont="1" applyFill="1" applyAlignment="1">
      <alignment horizontal="right" vertical="top" wrapText="1"/>
    </xf>
    <xf numFmtId="0" fontId="16" fillId="4" borderId="0" xfId="0" applyFont="1" applyFill="1" applyAlignment="1">
      <alignment vertical="top" wrapText="1"/>
    </xf>
    <xf numFmtId="0" fontId="16" fillId="4" borderId="0" xfId="0" applyFont="1" applyFill="1" applyAlignment="1">
      <alignment horizontal="center" vertical="top" wrapText="1"/>
    </xf>
    <xf numFmtId="0" fontId="16" fillId="4" borderId="0" xfId="0" applyFont="1" applyFill="1" applyAlignment="1">
      <alignment vertical="top"/>
    </xf>
    <xf numFmtId="0" fontId="1" fillId="17" borderId="3" xfId="0" applyFont="1" applyFill="1" applyBorder="1" applyAlignment="1">
      <alignment horizontal="right" vertical="center" wrapText="1"/>
    </xf>
    <xf numFmtId="0" fontId="16" fillId="0" borderId="0" xfId="0" applyFont="1"/>
    <xf numFmtId="0" fontId="1" fillId="17" borderId="3" xfId="0" applyFont="1" applyFill="1" applyBorder="1" applyAlignment="1">
      <alignment horizontal="right" vertical="top" wrapText="1"/>
    </xf>
    <xf numFmtId="0" fontId="1" fillId="17" borderId="3" xfId="0" applyFont="1" applyFill="1" applyBorder="1" applyAlignment="1">
      <alignment horizontal="right" vertical="top"/>
    </xf>
    <xf numFmtId="0" fontId="21" fillId="19" borderId="3" xfId="0" applyFont="1" applyFill="1" applyBorder="1" applyAlignment="1">
      <alignment horizontal="center" vertical="top" textRotation="45"/>
    </xf>
    <xf numFmtId="0" fontId="23" fillId="4" borderId="3" xfId="0" applyFont="1" applyFill="1" applyBorder="1" applyAlignment="1">
      <alignment horizontal="center" vertical="top" wrapText="1"/>
    </xf>
    <xf numFmtId="0" fontId="16" fillId="0" borderId="0" xfId="0" applyFont="1" applyAlignment="1">
      <alignment vertical="top"/>
    </xf>
    <xf numFmtId="0" fontId="16" fillId="4" borderId="0" xfId="0" applyFont="1" applyFill="1" applyAlignment="1">
      <alignment vertical="center"/>
    </xf>
    <xf numFmtId="10" fontId="16" fillId="19" borderId="3" xfId="0" applyNumberFormat="1" applyFont="1" applyFill="1" applyBorder="1" applyAlignment="1">
      <alignment horizontal="center" vertical="center" wrapText="1"/>
    </xf>
    <xf numFmtId="0" fontId="16" fillId="0" borderId="0" xfId="0" applyFont="1" applyAlignment="1">
      <alignment vertical="center"/>
    </xf>
    <xf numFmtId="0" fontId="31" fillId="0" borderId="3" xfId="0" applyFont="1" applyBorder="1" applyAlignment="1">
      <alignment horizontal="center" vertical="top" wrapText="1"/>
    </xf>
    <xf numFmtId="0" fontId="30" fillId="0" borderId="3" xfId="0" applyFont="1" applyBorder="1" applyAlignment="1">
      <alignment horizontal="center" vertical="top" wrapText="1"/>
    </xf>
    <xf numFmtId="0" fontId="21" fillId="0" borderId="3" xfId="0" applyFont="1" applyBorder="1" applyAlignment="1">
      <alignment horizontal="center" vertical="top" wrapText="1"/>
    </xf>
    <xf numFmtId="10" fontId="23" fillId="2" borderId="3" xfId="0" applyNumberFormat="1" applyFont="1" applyFill="1" applyBorder="1" applyAlignment="1">
      <alignment horizontal="center" vertical="center"/>
    </xf>
    <xf numFmtId="0" fontId="1" fillId="14" borderId="3" xfId="0" applyFont="1" applyFill="1" applyBorder="1" applyAlignment="1">
      <alignment horizontal="right" vertical="center" wrapText="1"/>
    </xf>
    <xf numFmtId="164" fontId="1" fillId="14" borderId="3" xfId="0" applyNumberFormat="1" applyFont="1" applyFill="1" applyBorder="1" applyAlignment="1">
      <alignment horizontal="right" vertical="center" wrapText="1"/>
    </xf>
    <xf numFmtId="0" fontId="1" fillId="0" borderId="3" xfId="0" applyFont="1" applyBorder="1" applyAlignment="1">
      <alignment horizontal="left" vertical="center" wrapText="1" inden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0" fontId="7" fillId="20" borderId="3" xfId="2" applyFont="1" applyFill="1" applyBorder="1" applyAlignment="1">
      <alignment horizontal="center" vertical="top" wrapText="1"/>
    </xf>
    <xf numFmtId="0" fontId="25" fillId="0" borderId="3" xfId="1" applyFont="1" applyFill="1" applyBorder="1" applyAlignment="1">
      <alignment horizontal="left" vertical="top" wrapText="1"/>
    </xf>
    <xf numFmtId="0" fontId="14" fillId="6" borderId="2" xfId="0" applyFont="1" applyFill="1" applyBorder="1" applyAlignment="1">
      <alignment horizontal="left" vertical="top"/>
    </xf>
    <xf numFmtId="0" fontId="11" fillId="2" borderId="3" xfId="0" applyFont="1" applyFill="1" applyBorder="1" applyAlignment="1">
      <alignment horizontal="center" vertical="top"/>
    </xf>
    <xf numFmtId="0" fontId="21" fillId="0" borderId="3" xfId="0" applyFont="1" applyBorder="1" applyAlignment="1">
      <alignment horizontal="right" vertical="center" wrapText="1" indent="1"/>
    </xf>
    <xf numFmtId="0" fontId="6" fillId="0" borderId="14" xfId="0" applyFont="1" applyBorder="1" applyAlignment="1">
      <alignment horizontal="right" vertical="top" wrapText="1"/>
    </xf>
    <xf numFmtId="0" fontId="38" fillId="4" borderId="0" xfId="0" applyFont="1" applyFill="1" applyAlignment="1">
      <alignment horizontal="center"/>
    </xf>
    <xf numFmtId="0" fontId="39" fillId="4" borderId="0" xfId="3" applyFont="1" applyFill="1" applyAlignment="1">
      <alignment horizontal="left" vertical="top"/>
    </xf>
    <xf numFmtId="0" fontId="9" fillId="4" borderId="0" xfId="0" applyFont="1" applyFill="1"/>
    <xf numFmtId="0" fontId="1" fillId="4" borderId="0" xfId="0" applyFont="1" applyFill="1" applyAlignment="1">
      <alignment horizontal="center" vertical="top"/>
    </xf>
    <xf numFmtId="0" fontId="1" fillId="4" borderId="0" xfId="0" applyFont="1" applyFill="1"/>
    <xf numFmtId="0" fontId="40" fillId="4" borderId="0" xfId="0" applyFont="1" applyFill="1" applyAlignment="1">
      <alignment vertical="top"/>
    </xf>
    <xf numFmtId="0" fontId="41" fillId="4" borderId="0" xfId="0" applyFont="1" applyFill="1" applyAlignment="1">
      <alignment vertical="top"/>
    </xf>
    <xf numFmtId="0" fontId="41" fillId="4" borderId="0" xfId="0" applyFont="1" applyFill="1" applyAlignment="1">
      <alignment vertical="top" wrapText="1"/>
    </xf>
    <xf numFmtId="0" fontId="28" fillId="4" borderId="0" xfId="4" applyFill="1" applyAlignment="1">
      <alignment horizontal="left" vertical="center"/>
    </xf>
    <xf numFmtId="0" fontId="1" fillId="4" borderId="0" xfId="0" applyFont="1" applyFill="1" applyAlignment="1">
      <alignment horizontal="center"/>
    </xf>
    <xf numFmtId="0" fontId="41" fillId="4" borderId="0" xfId="3" applyFont="1" applyFill="1"/>
    <xf numFmtId="0" fontId="44" fillId="4" borderId="0" xfId="0" applyFont="1" applyFill="1"/>
    <xf numFmtId="0" fontId="21" fillId="4" borderId="0" xfId="3" applyFont="1" applyFill="1" applyAlignment="1">
      <alignment horizontal="left" wrapText="1"/>
    </xf>
    <xf numFmtId="0" fontId="43" fillId="4" borderId="0" xfId="0" applyFont="1" applyFill="1" applyAlignment="1">
      <alignment vertical="top" wrapText="1"/>
    </xf>
    <xf numFmtId="0" fontId="45" fillId="4" borderId="0" xfId="4" applyFont="1" applyFill="1"/>
    <xf numFmtId="0" fontId="21" fillId="4" borderId="0" xfId="3" applyFont="1" applyFill="1" applyAlignment="1">
      <alignment vertical="top"/>
    </xf>
    <xf numFmtId="0" fontId="41" fillId="4" borderId="0" xfId="3" applyFont="1" applyFill="1" applyAlignment="1">
      <alignment vertical="top" wrapText="1"/>
    </xf>
    <xf numFmtId="0" fontId="46" fillId="21" borderId="7" xfId="0" applyFont="1" applyFill="1" applyBorder="1" applyAlignment="1">
      <alignment horizontal="center" vertical="center" wrapText="1"/>
    </xf>
    <xf numFmtId="0" fontId="47" fillId="6" borderId="7" xfId="0" applyFont="1" applyFill="1" applyBorder="1" applyAlignment="1">
      <alignment horizontal="left" vertical="top" wrapText="1"/>
    </xf>
    <xf numFmtId="0" fontId="41" fillId="0" borderId="3" xfId="3" applyFont="1" applyBorder="1" applyAlignment="1">
      <alignment horizontal="left" vertical="top" wrapText="1"/>
    </xf>
    <xf numFmtId="0" fontId="21" fillId="4" borderId="0" xfId="3" applyFont="1" applyFill="1"/>
    <xf numFmtId="0" fontId="41" fillId="4" borderId="3" xfId="3" applyFont="1" applyFill="1" applyBorder="1" applyAlignment="1">
      <alignment vertical="top" wrapText="1"/>
    </xf>
    <xf numFmtId="0" fontId="24" fillId="4" borderId="0" xfId="3" applyFont="1" applyFill="1"/>
    <xf numFmtId="0" fontId="41" fillId="4" borderId="3" xfId="3" applyFont="1" applyFill="1" applyBorder="1" applyAlignment="1">
      <alignment horizontal="left" vertical="top" wrapText="1"/>
    </xf>
    <xf numFmtId="0" fontId="46" fillId="21" borderId="7" xfId="0" applyFont="1" applyFill="1" applyBorder="1" applyAlignment="1">
      <alignment horizontal="left" vertical="center" wrapText="1"/>
    </xf>
    <xf numFmtId="0" fontId="49" fillId="4" borderId="3" xfId="0" applyFont="1" applyFill="1" applyBorder="1" applyAlignment="1">
      <alignment vertical="top" wrapText="1"/>
    </xf>
    <xf numFmtId="0" fontId="50" fillId="4" borderId="3" xfId="0" applyFont="1" applyFill="1" applyBorder="1" applyAlignment="1">
      <alignment vertical="top" wrapText="1"/>
    </xf>
    <xf numFmtId="164" fontId="9"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1" fontId="9" fillId="4" borderId="3" xfId="0" applyNumberFormat="1" applyFont="1" applyFill="1" applyBorder="1" applyAlignment="1">
      <alignment horizontal="center" vertical="center" wrapText="1"/>
    </xf>
    <xf numFmtId="0" fontId="6" fillId="18" borderId="3" xfId="0" applyFont="1" applyFill="1" applyBorder="1" applyAlignment="1">
      <alignment horizontal="center" vertical="center" wrapText="1"/>
    </xf>
    <xf numFmtId="0" fontId="47" fillId="6" borderId="3" xfId="0" applyFont="1" applyFill="1" applyBorder="1" applyAlignment="1">
      <alignment vertical="top"/>
    </xf>
    <xf numFmtId="0" fontId="8" fillId="24" borderId="3" xfId="0" applyFont="1" applyFill="1" applyBorder="1" applyAlignment="1">
      <alignment horizontal="center" vertical="top" wrapText="1"/>
    </xf>
    <xf numFmtId="0" fontId="52" fillId="0" borderId="0" xfId="0" applyFont="1"/>
    <xf numFmtId="0" fontId="54" fillId="0" borderId="0" xfId="0" applyFont="1"/>
    <xf numFmtId="0" fontId="55" fillId="4" borderId="0" xfId="0" applyFont="1" applyFill="1" applyAlignment="1">
      <alignment horizontal="left" vertical="top"/>
    </xf>
    <xf numFmtId="0" fontId="0" fillId="4" borderId="0" xfId="0" applyFill="1" applyAlignment="1">
      <alignment horizontal="left" vertical="top"/>
    </xf>
    <xf numFmtId="0" fontId="0" fillId="4" borderId="0" xfId="0" applyFill="1" applyAlignment="1">
      <alignment horizontal="left"/>
    </xf>
    <xf numFmtId="0" fontId="19" fillId="4" borderId="0" xfId="3" applyFill="1" applyAlignment="1">
      <alignment horizontal="left"/>
    </xf>
    <xf numFmtId="0" fontId="34" fillId="4" borderId="0" xfId="3" applyFont="1" applyFill="1" applyAlignment="1">
      <alignment horizontal="left"/>
    </xf>
    <xf numFmtId="0" fontId="53" fillId="4" borderId="0" xfId="3" applyFont="1" applyFill="1" applyAlignment="1">
      <alignment horizontal="left"/>
    </xf>
    <xf numFmtId="0" fontId="34" fillId="4" borderId="0" xfId="3" applyFont="1" applyFill="1"/>
    <xf numFmtId="0" fontId="35" fillId="4" borderId="0" xfId="3" applyFont="1" applyFill="1"/>
    <xf numFmtId="0" fontId="2" fillId="4" borderId="0" xfId="5" applyFill="1"/>
    <xf numFmtId="0" fontId="19" fillId="4" borderId="0" xfId="3" applyFill="1"/>
    <xf numFmtId="0" fontId="19" fillId="4" borderId="0" xfId="3" applyFill="1" applyAlignment="1">
      <alignment vertical="center"/>
    </xf>
    <xf numFmtId="0" fontId="25" fillId="0" borderId="7" xfId="1" applyFont="1" applyFill="1" applyBorder="1" applyAlignment="1">
      <alignment vertical="top" wrapText="1"/>
    </xf>
    <xf numFmtId="0" fontId="0" fillId="0" borderId="0" xfId="0" applyAlignment="1">
      <alignment horizontal="center"/>
    </xf>
    <xf numFmtId="0" fontId="22" fillId="0" borderId="3" xfId="1" applyFont="1" applyFill="1" applyBorder="1" applyAlignment="1">
      <alignment horizontal="center" vertical="center"/>
    </xf>
    <xf numFmtId="0" fontId="0" fillId="4" borderId="0" xfId="0" applyFill="1" applyAlignment="1">
      <alignment horizontal="center"/>
    </xf>
    <xf numFmtId="0" fontId="1" fillId="12" borderId="3" xfId="0" applyFont="1" applyFill="1" applyBorder="1" applyAlignment="1">
      <alignment horizontal="right" vertical="center" wrapText="1"/>
    </xf>
    <xf numFmtId="0" fontId="27" fillId="12" borderId="3" xfId="0" applyFont="1" applyFill="1" applyBorder="1" applyAlignment="1">
      <alignment horizontal="left" vertical="top" wrapText="1"/>
    </xf>
    <xf numFmtId="0" fontId="1" fillId="14" borderId="3" xfId="0" applyFont="1" applyFill="1" applyBorder="1" applyAlignment="1">
      <alignment horizontal="left" vertical="center" wrapText="1"/>
    </xf>
    <xf numFmtId="0" fontId="1" fillId="14" borderId="3" xfId="0" applyFont="1" applyFill="1" applyBorder="1" applyAlignment="1">
      <alignment horizontal="center" vertical="center" wrapText="1"/>
    </xf>
    <xf numFmtId="0" fontId="40" fillId="17" borderId="3" xfId="3" applyFont="1" applyFill="1" applyBorder="1" applyAlignment="1">
      <alignment horizontal="right" vertical="top" wrapText="1"/>
    </xf>
    <xf numFmtId="0" fontId="43" fillId="17" borderId="3" xfId="0" applyFont="1" applyFill="1" applyBorder="1"/>
    <xf numFmtId="0" fontId="47" fillId="14" borderId="3" xfId="0" applyFont="1" applyFill="1" applyBorder="1" applyAlignment="1">
      <alignment horizontal="center"/>
    </xf>
    <xf numFmtId="0" fontId="6" fillId="14" borderId="1" xfId="0" applyFont="1" applyFill="1" applyBorder="1" applyAlignment="1">
      <alignment horizontal="center"/>
    </xf>
    <xf numFmtId="0" fontId="6" fillId="14" borderId="9"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4" xfId="0" applyFont="1" applyFill="1" applyBorder="1" applyAlignment="1">
      <alignment horizontal="center" vertical="center"/>
    </xf>
    <xf numFmtId="0" fontId="6" fillId="14" borderId="3" xfId="0" applyFont="1" applyFill="1" applyBorder="1" applyAlignment="1">
      <alignment vertical="center"/>
    </xf>
    <xf numFmtId="0" fontId="9" fillId="10" borderId="3" xfId="0" applyFont="1" applyFill="1" applyBorder="1" applyAlignment="1">
      <alignment horizontal="center" vertical="center" wrapText="1"/>
    </xf>
    <xf numFmtId="0" fontId="9" fillId="10" borderId="3" xfId="0" applyFont="1" applyFill="1" applyBorder="1" applyAlignment="1">
      <alignment horizontal="left" vertical="center" wrapText="1"/>
    </xf>
    <xf numFmtId="0" fontId="9" fillId="14" borderId="9" xfId="0" applyFont="1" applyFill="1" applyBorder="1"/>
    <xf numFmtId="0" fontId="9" fillId="0" borderId="3" xfId="0" applyFont="1" applyBorder="1" applyAlignment="1">
      <alignment horizontal="center" vertical="center"/>
    </xf>
    <xf numFmtId="0" fontId="8" fillId="3" borderId="3" xfId="0" applyFont="1" applyFill="1" applyBorder="1" applyAlignment="1">
      <alignment horizontal="center" vertical="top" wrapText="1"/>
    </xf>
    <xf numFmtId="0" fontId="52" fillId="4" borderId="0" xfId="0" applyFont="1" applyFill="1"/>
    <xf numFmtId="0" fontId="51" fillId="4" borderId="0" xfId="0" applyFont="1" applyFill="1"/>
    <xf numFmtId="0" fontId="54" fillId="4" borderId="0" xfId="0" applyFont="1" applyFill="1"/>
    <xf numFmtId="0" fontId="53" fillId="4" borderId="0" xfId="3" applyFont="1" applyFill="1"/>
    <xf numFmtId="0" fontId="54" fillId="4" borderId="0" xfId="5" applyFont="1" applyFill="1"/>
    <xf numFmtId="0" fontId="34" fillId="4" borderId="0" xfId="3" applyFont="1" applyFill="1" applyAlignment="1">
      <alignment horizontal="left" vertical="top" wrapText="1"/>
    </xf>
    <xf numFmtId="0" fontId="34" fillId="4" borderId="0" xfId="3" applyFont="1" applyFill="1" applyAlignment="1">
      <alignment vertical="top" wrapText="1"/>
    </xf>
    <xf numFmtId="165" fontId="23" fillId="4" borderId="0" xfId="3" applyNumberFormat="1" applyFont="1" applyFill="1" applyAlignment="1">
      <alignment horizontal="left" vertical="top" wrapText="1"/>
    </xf>
    <xf numFmtId="0" fontId="0" fillId="4" borderId="0" xfId="0" applyFill="1" applyAlignment="1">
      <alignment vertical="top"/>
    </xf>
    <xf numFmtId="0" fontId="35" fillId="4" borderId="0" xfId="3" applyFont="1" applyFill="1" applyAlignment="1">
      <alignment horizontal="left" vertical="top"/>
    </xf>
    <xf numFmtId="0" fontId="56" fillId="4" borderId="0" xfId="3" applyFont="1" applyFill="1" applyAlignment="1">
      <alignment horizontal="left" vertical="top"/>
    </xf>
    <xf numFmtId="0" fontId="56" fillId="4" borderId="0" xfId="3" applyFont="1" applyFill="1" applyAlignment="1">
      <alignment horizontal="left"/>
    </xf>
    <xf numFmtId="0" fontId="35" fillId="4" borderId="0" xfId="3" applyFont="1" applyFill="1" applyAlignment="1">
      <alignment horizontal="left"/>
    </xf>
    <xf numFmtId="0" fontId="57" fillId="4" borderId="0" xfId="3" applyFont="1" applyFill="1" applyAlignment="1">
      <alignment horizontal="left" vertical="center"/>
    </xf>
    <xf numFmtId="0" fontId="56" fillId="4" borderId="0" xfId="3" applyFont="1" applyFill="1" applyAlignment="1">
      <alignment horizontal="center"/>
    </xf>
    <xf numFmtId="0" fontId="58" fillId="4" borderId="0" xfId="3" applyFont="1" applyFill="1" applyAlignment="1">
      <alignment vertical="top"/>
    </xf>
    <xf numFmtId="0" fontId="35" fillId="4" borderId="0" xfId="3" applyFont="1" applyFill="1" applyAlignment="1">
      <alignment horizontal="center" vertical="center" wrapText="1"/>
    </xf>
    <xf numFmtId="0" fontId="54" fillId="4" borderId="0" xfId="5" applyFont="1" applyFill="1" applyAlignment="1">
      <alignment vertical="center"/>
    </xf>
    <xf numFmtId="166" fontId="35" fillId="4" borderId="0" xfId="3" applyNumberFormat="1" applyFont="1" applyFill="1" applyAlignment="1">
      <alignment horizontal="left" vertical="top" wrapText="1"/>
    </xf>
    <xf numFmtId="165" fontId="35" fillId="4" borderId="0" xfId="3" applyNumberFormat="1" applyFont="1" applyFill="1" applyAlignment="1">
      <alignment horizontal="left" vertical="top" wrapText="1"/>
    </xf>
    <xf numFmtId="0" fontId="9"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vertical="top"/>
    </xf>
    <xf numFmtId="0" fontId="23" fillId="0" borderId="3" xfId="0" applyFont="1" applyBorder="1" applyAlignment="1">
      <alignment horizontal="center" vertical="top" wrapText="1"/>
    </xf>
    <xf numFmtId="0" fontId="25" fillId="7" borderId="3" xfId="0" applyFont="1" applyFill="1" applyBorder="1" applyAlignment="1">
      <alignment horizontal="center" vertical="top" wrapText="1"/>
    </xf>
    <xf numFmtId="0" fontId="7" fillId="0" borderId="3" xfId="2" applyFont="1" applyBorder="1" applyAlignment="1">
      <alignment horizontal="center" vertical="top" wrapText="1"/>
    </xf>
    <xf numFmtId="0" fontId="25" fillId="3" borderId="3" xfId="0" applyFont="1" applyFill="1" applyBorder="1" applyAlignment="1">
      <alignment horizontal="center" vertical="top" wrapText="1"/>
    </xf>
    <xf numFmtId="0" fontId="0" fillId="0" borderId="3" xfId="0" applyBorder="1" applyAlignment="1">
      <alignment vertical="top" wrapText="1"/>
    </xf>
    <xf numFmtId="0" fontId="11" fillId="4" borderId="0" xfId="0" applyFont="1" applyFill="1" applyAlignment="1">
      <alignment vertical="top"/>
    </xf>
    <xf numFmtId="0" fontId="15" fillId="0" borderId="3" xfId="0" applyFont="1" applyBorder="1" applyAlignment="1">
      <alignment horizontal="center" vertical="top"/>
    </xf>
    <xf numFmtId="0" fontId="10" fillId="0" borderId="0" xfId="0" applyFont="1" applyAlignment="1">
      <alignment vertical="top" wrapText="1"/>
    </xf>
    <xf numFmtId="0" fontId="11" fillId="0" borderId="14" xfId="0" applyFont="1" applyBorder="1" applyAlignment="1">
      <alignment horizontal="right" vertical="top"/>
    </xf>
    <xf numFmtId="0" fontId="11" fillId="0" borderId="13" xfId="0" applyFont="1" applyBorder="1" applyAlignment="1">
      <alignment horizontal="right" vertical="top"/>
    </xf>
    <xf numFmtId="0" fontId="15" fillId="0" borderId="0" xfId="0" applyFont="1" applyAlignment="1">
      <alignment horizontal="center" vertical="top"/>
    </xf>
    <xf numFmtId="0" fontId="10" fillId="0" borderId="0" xfId="0" applyFont="1" applyAlignment="1">
      <alignment horizontal="center" vertical="top"/>
    </xf>
    <xf numFmtId="0" fontId="7" fillId="12" borderId="3" xfId="2" applyFont="1" applyFill="1" applyBorder="1" applyAlignment="1">
      <alignment horizontal="center" vertical="top" wrapText="1"/>
    </xf>
    <xf numFmtId="0" fontId="25" fillId="0" borderId="3" xfId="0" applyFont="1" applyBorder="1" applyAlignment="1">
      <alignment vertical="top"/>
    </xf>
    <xf numFmtId="0" fontId="11" fillId="0" borderId="3" xfId="0" applyFont="1" applyBorder="1" applyAlignment="1">
      <alignment vertical="top"/>
    </xf>
    <xf numFmtId="0" fontId="0" fillId="17" borderId="3" xfId="0" applyFill="1" applyBorder="1" applyAlignment="1">
      <alignment horizontal="left" vertical="top" wrapText="1"/>
    </xf>
    <xf numFmtId="0" fontId="9" fillId="4" borderId="0" xfId="0" applyFont="1" applyFill="1" applyAlignment="1">
      <alignment vertical="top" wrapText="1"/>
    </xf>
    <xf numFmtId="0" fontId="0" fillId="0" borderId="0" xfId="0" applyAlignment="1">
      <alignment horizontal="left" vertical="top" wrapText="1"/>
    </xf>
    <xf numFmtId="0" fontId="0" fillId="0" borderId="0" xfId="0" applyAlignment="1">
      <alignment horizontal="left"/>
    </xf>
    <xf numFmtId="0" fontId="0" fillId="10" borderId="3" xfId="0" applyFill="1" applyBorder="1" applyAlignment="1">
      <alignment vertical="top" wrapText="1"/>
    </xf>
    <xf numFmtId="0" fontId="0" fillId="4" borderId="3" xfId="0" applyFill="1" applyBorder="1" applyAlignment="1">
      <alignment vertical="top" wrapText="1"/>
    </xf>
    <xf numFmtId="0" fontId="25" fillId="19" borderId="3" xfId="0" applyFont="1" applyFill="1" applyBorder="1" applyAlignment="1">
      <alignment horizontal="center" vertical="top" wrapText="1"/>
    </xf>
    <xf numFmtId="0" fontId="23" fillId="10" borderId="3" xfId="0" applyFont="1" applyFill="1" applyBorder="1" applyAlignment="1">
      <alignment vertical="top" wrapText="1"/>
    </xf>
    <xf numFmtId="10" fontId="0" fillId="14" borderId="3" xfId="0" applyNumberFormat="1" applyFill="1" applyBorder="1" applyAlignment="1">
      <alignment horizontal="center" vertical="center" wrapText="1"/>
    </xf>
    <xf numFmtId="0" fontId="0" fillId="4" borderId="11" xfId="0" applyFill="1" applyBorder="1" applyAlignment="1">
      <alignment vertical="center" wrapText="1"/>
    </xf>
    <xf numFmtId="0" fontId="0" fillId="4" borderId="11" xfId="0" applyFill="1" applyBorder="1" applyAlignment="1">
      <alignment horizontal="center" vertical="center" wrapText="1"/>
    </xf>
    <xf numFmtId="0" fontId="0" fillId="0" borderId="0" xfId="0" applyAlignment="1">
      <alignment horizontal="right" vertical="top" wrapText="1"/>
    </xf>
    <xf numFmtId="0" fontId="0" fillId="0" borderId="3" xfId="0" applyBorder="1" applyAlignment="1">
      <alignment horizontal="right" vertical="center" wrapText="1"/>
    </xf>
    <xf numFmtId="0" fontId="0" fillId="4" borderId="0" xfId="0" applyFill="1" applyAlignment="1">
      <alignment horizontal="left" vertical="top" wrapText="1" indent="1"/>
    </xf>
    <xf numFmtId="0" fontId="0" fillId="4" borderId="0" xfId="0" applyFill="1" applyAlignment="1">
      <alignment vertical="top" wrapText="1"/>
    </xf>
    <xf numFmtId="0" fontId="0" fillId="4" borderId="0" xfId="0" applyFill="1" applyAlignment="1">
      <alignment horizontal="center" vertical="top" wrapText="1"/>
    </xf>
    <xf numFmtId="10" fontId="0" fillId="12" borderId="3" xfId="0" applyNumberFormat="1" applyFill="1" applyBorder="1" applyAlignment="1">
      <alignment horizontal="right" vertical="center" wrapText="1"/>
    </xf>
    <xf numFmtId="10" fontId="0" fillId="14" borderId="3" xfId="0" applyNumberFormat="1" applyFill="1" applyBorder="1" applyAlignment="1">
      <alignment horizontal="left" vertical="top" wrapText="1" indent="1"/>
    </xf>
    <xf numFmtId="10" fontId="0" fillId="4" borderId="0" xfId="0" applyNumberFormat="1" applyFill="1" applyAlignment="1">
      <alignment horizontal="left" vertical="top" wrapText="1" indent="1"/>
    </xf>
    <xf numFmtId="0" fontId="23" fillId="0" borderId="3" xfId="0" applyFont="1" applyBorder="1" applyAlignment="1">
      <alignment horizontal="center" vertical="center"/>
    </xf>
    <xf numFmtId="0" fontId="7" fillId="0" borderId="3" xfId="0" applyFont="1" applyBorder="1" applyAlignment="1">
      <alignment horizontal="right" vertical="center" indent="1"/>
    </xf>
    <xf numFmtId="0" fontId="21" fillId="14" borderId="3" xfId="0" applyFont="1" applyFill="1" applyBorder="1" applyAlignment="1">
      <alignment horizontal="right" vertical="center"/>
    </xf>
    <xf numFmtId="0" fontId="0" fillId="0" borderId="3" xfId="0" applyBorder="1" applyAlignment="1">
      <alignment horizontal="left" vertical="center" wrapText="1" indent="1"/>
    </xf>
    <xf numFmtId="0" fontId="0" fillId="4" borderId="0" xfId="0" applyFill="1" applyAlignment="1">
      <alignment horizontal="righ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5" fillId="0" borderId="3" xfId="1" applyFont="1" applyFill="1" applyBorder="1" applyAlignment="1">
      <alignment vertical="top" wrapText="1"/>
    </xf>
    <xf numFmtId="0" fontId="14" fillId="6" borderId="6" xfId="0" applyFont="1" applyFill="1" applyBorder="1" applyAlignment="1">
      <alignment vertical="top"/>
    </xf>
    <xf numFmtId="0" fontId="11" fillId="6" borderId="9" xfId="0" applyFont="1" applyFill="1" applyBorder="1" applyAlignment="1">
      <alignment vertical="top" wrapText="1"/>
    </xf>
    <xf numFmtId="0" fontId="11" fillId="6" borderId="7" xfId="0" applyFont="1" applyFill="1" applyBorder="1" applyAlignment="1">
      <alignment vertical="top"/>
    </xf>
    <xf numFmtId="0" fontId="25" fillId="6" borderId="7" xfId="1" applyFont="1" applyFill="1" applyBorder="1" applyAlignment="1">
      <alignment horizontal="left" vertical="top" wrapText="1"/>
    </xf>
    <xf numFmtId="0" fontId="0" fillId="6" borderId="7" xfId="0" applyFill="1" applyBorder="1" applyAlignment="1">
      <alignment horizontal="left" vertical="top" wrapText="1"/>
    </xf>
    <xf numFmtId="0" fontId="7" fillId="6" borderId="3" xfId="2" applyFont="1" applyFill="1" applyBorder="1" applyAlignment="1">
      <alignment horizontal="center" vertical="top" wrapText="1"/>
    </xf>
    <xf numFmtId="0" fontId="7" fillId="6" borderId="7" xfId="2" applyFont="1" applyFill="1" applyBorder="1" applyAlignment="1">
      <alignment horizontal="center" vertical="top" wrapText="1"/>
    </xf>
    <xf numFmtId="0" fontId="23" fillId="6" borderId="7" xfId="0" applyFont="1" applyFill="1" applyBorder="1" applyAlignment="1">
      <alignment horizontal="left" vertical="top" wrapText="1"/>
    </xf>
    <xf numFmtId="0" fontId="23" fillId="6" borderId="3" xfId="0" applyFont="1" applyFill="1" applyBorder="1" applyAlignment="1">
      <alignment vertical="top" wrapText="1"/>
    </xf>
    <xf numFmtId="0" fontId="0" fillId="6" borderId="3" xfId="0" applyFill="1" applyBorder="1" applyAlignment="1">
      <alignment vertical="top" wrapText="1"/>
    </xf>
    <xf numFmtId="0" fontId="23" fillId="6" borderId="3" xfId="0" applyFont="1" applyFill="1" applyBorder="1" applyAlignment="1">
      <alignment horizontal="center" vertical="top" wrapText="1"/>
    </xf>
    <xf numFmtId="0" fontId="8" fillId="6" borderId="3" xfId="0" applyFont="1" applyFill="1" applyBorder="1" applyAlignment="1">
      <alignment horizontal="center" vertical="top" wrapText="1"/>
    </xf>
    <xf numFmtId="0" fontId="46" fillId="6" borderId="2" xfId="0" applyFont="1" applyFill="1" applyBorder="1" applyAlignment="1">
      <alignment vertical="top"/>
    </xf>
    <xf numFmtId="0" fontId="25" fillId="4" borderId="3" xfId="1" applyFont="1" applyFill="1" applyBorder="1" applyAlignment="1">
      <alignment horizontal="left" vertical="top" wrapText="1"/>
    </xf>
    <xf numFmtId="0" fontId="22" fillId="4" borderId="3" xfId="1" applyFont="1" applyFill="1" applyBorder="1" applyAlignment="1">
      <alignment horizontal="center" vertical="center"/>
    </xf>
    <xf numFmtId="0" fontId="25" fillId="4" borderId="7" xfId="1" applyFont="1" applyFill="1" applyBorder="1" applyAlignment="1">
      <alignment horizontal="left" vertical="top" wrapText="1"/>
    </xf>
    <xf numFmtId="0" fontId="0" fillId="0" borderId="3" xfId="0" applyBorder="1" applyAlignment="1">
      <alignment horizontal="left" vertical="center" wrapText="1"/>
    </xf>
    <xf numFmtId="0" fontId="0" fillId="0" borderId="3" xfId="0" applyBorder="1" applyAlignment="1">
      <alignment horizontal="right" vertical="top" wrapText="1"/>
    </xf>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0" borderId="7" xfId="2" applyFont="1" applyBorder="1" applyAlignment="1">
      <alignment horizontal="center" vertical="top" wrapText="1"/>
    </xf>
    <xf numFmtId="0" fontId="23" fillId="0" borderId="7" xfId="0" applyFont="1" applyBorder="1" applyAlignment="1">
      <alignment horizontal="left" vertical="top" wrapText="1"/>
    </xf>
    <xf numFmtId="0" fontId="7" fillId="12" borderId="7" xfId="2" applyFont="1" applyFill="1" applyBorder="1" applyAlignment="1">
      <alignment horizontal="center" vertical="top" wrapText="1"/>
    </xf>
    <xf numFmtId="0" fontId="7" fillId="17" borderId="7" xfId="2" applyFont="1" applyFill="1" applyBorder="1" applyAlignment="1">
      <alignment horizontal="center" vertical="top" wrapText="1"/>
    </xf>
    <xf numFmtId="0" fontId="8" fillId="28" borderId="3" xfId="0" applyFont="1" applyFill="1" applyBorder="1" applyAlignment="1">
      <alignment horizontal="center" vertical="top" wrapText="1"/>
    </xf>
    <xf numFmtId="0" fontId="0" fillId="4" borderId="3" xfId="0" applyFill="1" applyBorder="1" applyAlignment="1">
      <alignment horizontal="left"/>
    </xf>
    <xf numFmtId="0" fontId="66" fillId="0" borderId="0" xfId="0" applyFont="1" applyAlignment="1">
      <alignment horizontal="right" vertical="top"/>
    </xf>
    <xf numFmtId="0" fontId="47" fillId="6" borderId="0" xfId="0" applyFont="1" applyFill="1" applyAlignment="1">
      <alignment vertical="top"/>
    </xf>
    <xf numFmtId="0" fontId="8" fillId="6" borderId="0" xfId="0" applyFont="1" applyFill="1" applyAlignment="1">
      <alignment horizontal="center" vertical="top" wrapText="1"/>
    </xf>
    <xf numFmtId="0" fontId="25" fillId="6" borderId="3" xfId="0" applyFont="1" applyFill="1" applyBorder="1" applyAlignment="1">
      <alignment horizontal="center" vertical="top" wrapText="1"/>
    </xf>
    <xf numFmtId="0" fontId="8" fillId="24" borderId="3" xfId="0" applyFont="1" applyFill="1" applyBorder="1" applyAlignment="1">
      <alignment vertical="top" wrapText="1"/>
    </xf>
    <xf numFmtId="0" fontId="25" fillId="7" borderId="3" xfId="0" applyFont="1" applyFill="1" applyBorder="1" applyAlignment="1">
      <alignment vertical="top" wrapText="1"/>
    </xf>
    <xf numFmtId="0" fontId="36" fillId="4" borderId="0" xfId="0" applyFont="1" applyFill="1" applyAlignment="1">
      <alignment horizontal="center" vertical="top" wrapText="1"/>
    </xf>
    <xf numFmtId="0" fontId="36" fillId="4" borderId="0" xfId="0" applyFont="1" applyFill="1" applyAlignment="1">
      <alignment horizontal="center" vertical="top"/>
    </xf>
    <xf numFmtId="1" fontId="9" fillId="8" borderId="3" xfId="0" applyNumberFormat="1" applyFont="1" applyFill="1" applyBorder="1" applyAlignment="1">
      <alignment horizontal="center" vertical="center"/>
    </xf>
    <xf numFmtId="0" fontId="10" fillId="3" borderId="0" xfId="0" applyFont="1" applyFill="1" applyAlignment="1">
      <alignment vertical="top"/>
    </xf>
    <xf numFmtId="0" fontId="21" fillId="0" borderId="5" xfId="0" applyFont="1" applyBorder="1" applyAlignment="1">
      <alignment vertical="top" wrapText="1"/>
    </xf>
    <xf numFmtId="0" fontId="0" fillId="0" borderId="7" xfId="0" applyBorder="1" applyAlignment="1">
      <alignment vertical="top" wrapText="1"/>
    </xf>
    <xf numFmtId="0" fontId="25" fillId="0" borderId="7" xfId="0" applyFont="1" applyBorder="1" applyAlignment="1">
      <alignment vertical="top" wrapText="1"/>
    </xf>
    <xf numFmtId="0" fontId="25" fillId="0" borderId="6" xfId="1" applyFont="1" applyFill="1" applyBorder="1" applyAlignment="1">
      <alignment horizontal="left" vertical="top" wrapText="1"/>
    </xf>
    <xf numFmtId="0" fontId="2" fillId="0" borderId="3" xfId="0" applyFont="1" applyBorder="1" applyAlignment="1">
      <alignment vertical="top" wrapText="1"/>
    </xf>
    <xf numFmtId="0" fontId="0" fillId="0" borderId="9" xfId="0" applyBorder="1" applyAlignment="1">
      <alignment horizontal="left" vertical="top" wrapText="1"/>
    </xf>
    <xf numFmtId="0" fontId="21" fillId="0" borderId="2" xfId="0" applyFont="1" applyBorder="1" applyAlignment="1">
      <alignment horizontal="left" vertical="top" wrapText="1"/>
    </xf>
    <xf numFmtId="0" fontId="21" fillId="0" borderId="7" xfId="0" applyFont="1" applyBorder="1" applyAlignment="1">
      <alignment vertical="top" wrapText="1"/>
    </xf>
    <xf numFmtId="0" fontId="7" fillId="0" borderId="2" xfId="0" applyFont="1" applyBorder="1" applyAlignment="1">
      <alignment horizontal="left" vertical="top"/>
    </xf>
    <xf numFmtId="0" fontId="7" fillId="0" borderId="2" xfId="0" applyFont="1" applyBorder="1" applyAlignment="1">
      <alignment vertical="top" wrapText="1"/>
    </xf>
    <xf numFmtId="0" fontId="37" fillId="9" borderId="3" xfId="0" applyFont="1" applyFill="1" applyBorder="1" applyAlignment="1">
      <alignment horizontal="center" wrapText="1"/>
    </xf>
    <xf numFmtId="0" fontId="25" fillId="0" borderId="3" xfId="2" applyFont="1" applyBorder="1" applyAlignment="1">
      <alignment horizontal="left" vertical="top" wrapText="1"/>
    </xf>
    <xf numFmtId="0" fontId="25" fillId="4" borderId="3" xfId="1" applyFont="1" applyFill="1" applyBorder="1" applyAlignment="1">
      <alignment vertical="top" wrapText="1"/>
    </xf>
    <xf numFmtId="0" fontId="25" fillId="0" borderId="3" xfId="0" applyFont="1" applyBorder="1" applyAlignment="1">
      <alignment vertical="top" wrapText="1"/>
    </xf>
    <xf numFmtId="0" fontId="1" fillId="22" borderId="12" xfId="0" applyFont="1" applyFill="1" applyBorder="1" applyAlignment="1">
      <alignment horizontal="center" vertical="center" wrapText="1"/>
    </xf>
    <xf numFmtId="0" fontId="0" fillId="0" borderId="7" xfId="0" applyBorder="1" applyAlignment="1">
      <alignment horizontal="left" vertical="top" wrapText="1"/>
    </xf>
    <xf numFmtId="0" fontId="63" fillId="0" borderId="3" xfId="0" applyFont="1" applyBorder="1" applyAlignment="1">
      <alignment vertical="top" wrapText="1"/>
    </xf>
    <xf numFmtId="0" fontId="1" fillId="17" borderId="8" xfId="0" applyFont="1" applyFill="1" applyBorder="1" applyAlignment="1">
      <alignment horizontal="right" vertical="top" wrapText="1"/>
    </xf>
    <xf numFmtId="0" fontId="0" fillId="4" borderId="0" xfId="0" applyFill="1" applyAlignment="1">
      <alignment vertical="center" wrapText="1"/>
    </xf>
    <xf numFmtId="0" fontId="0" fillId="4" borderId="0" xfId="0" applyFill="1" applyAlignment="1">
      <alignment horizontal="center" vertical="center" wrapText="1"/>
    </xf>
    <xf numFmtId="0" fontId="1" fillId="0" borderId="0" xfId="0" applyFont="1" applyAlignment="1">
      <alignment horizontal="right" vertical="center" wrapText="1"/>
    </xf>
    <xf numFmtId="1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10" fontId="16" fillId="0" borderId="0" xfId="0" applyNumberFormat="1" applyFont="1" applyAlignment="1">
      <alignment horizontal="center" vertical="center" wrapText="1"/>
    </xf>
    <xf numFmtId="0" fontId="6" fillId="12" borderId="3" xfId="2" applyFont="1" applyFill="1" applyBorder="1" applyAlignment="1">
      <alignment horizontal="center" vertical="top" wrapText="1"/>
    </xf>
    <xf numFmtId="0" fontId="25" fillId="0" borderId="7" xfId="1" applyFont="1" applyFill="1" applyBorder="1" applyAlignment="1">
      <alignment horizontal="left" vertical="top" wrapText="1"/>
    </xf>
    <xf numFmtId="0" fontId="23" fillId="0" borderId="8" xfId="0" applyFont="1" applyBorder="1" applyAlignment="1">
      <alignment horizontal="left" vertical="top" wrapText="1"/>
    </xf>
    <xf numFmtId="0" fontId="23" fillId="0" borderId="9" xfId="0" applyFont="1" applyBorder="1" applyAlignment="1">
      <alignment horizontal="left" vertical="top" wrapText="1"/>
    </xf>
    <xf numFmtId="0" fontId="25" fillId="0" borderId="9" xfId="0" applyFont="1" applyBorder="1" applyAlignment="1">
      <alignment horizontal="left" vertical="top" wrapText="1"/>
    </xf>
    <xf numFmtId="0" fontId="41" fillId="0" borderId="3" xfId="3" applyFont="1" applyBorder="1" applyAlignment="1">
      <alignment vertical="top" wrapText="1"/>
    </xf>
    <xf numFmtId="0" fontId="0" fillId="0" borderId="3" xfId="0" applyBorder="1" applyAlignment="1">
      <alignment horizontal="left" vertical="top" wrapText="1"/>
    </xf>
    <xf numFmtId="0" fontId="23" fillId="0" borderId="7" xfId="0" applyFont="1" applyBorder="1" applyAlignment="1">
      <alignment vertical="top" wrapText="1"/>
    </xf>
    <xf numFmtId="0" fontId="11" fillId="6" borderId="7" xfId="0" applyFont="1" applyFill="1" applyBorder="1" applyAlignment="1">
      <alignment horizontal="center" vertical="top"/>
    </xf>
    <xf numFmtId="0" fontId="7" fillId="0" borderId="7" xfId="0" applyFont="1" applyBorder="1" applyAlignment="1">
      <alignment horizontal="center" vertical="top" wrapText="1"/>
    </xf>
    <xf numFmtId="0" fontId="69" fillId="29" borderId="0" xfId="0" applyFont="1" applyFill="1" applyAlignment="1">
      <alignment vertical="top"/>
    </xf>
    <xf numFmtId="0" fontId="69" fillId="0" borderId="0" xfId="0" applyFont="1" applyAlignment="1">
      <alignment vertical="top"/>
    </xf>
    <xf numFmtId="0" fontId="0" fillId="4" borderId="3" xfId="0" applyFill="1" applyBorder="1"/>
    <xf numFmtId="0" fontId="70" fillId="0" borderId="3" xfId="0" applyFont="1" applyBorder="1" applyAlignment="1">
      <alignment horizontal="left" vertical="top" wrapText="1"/>
    </xf>
    <xf numFmtId="0" fontId="71" fillId="0" borderId="0" xfId="0" applyFont="1" applyAlignment="1">
      <alignment vertical="top"/>
    </xf>
    <xf numFmtId="0" fontId="7" fillId="17" borderId="3" xfId="2" applyFont="1" applyFill="1" applyBorder="1" applyAlignment="1">
      <alignment horizontal="center" vertical="top" wrapText="1"/>
    </xf>
    <xf numFmtId="165" fontId="23" fillId="0" borderId="0" xfId="3" applyNumberFormat="1" applyFont="1" applyAlignment="1">
      <alignment horizontal="left" vertical="top" wrapText="1"/>
    </xf>
    <xf numFmtId="0" fontId="35" fillId="0" borderId="0" xfId="0" applyFont="1" applyAlignment="1">
      <alignment horizontal="left"/>
    </xf>
    <xf numFmtId="0" fontId="7" fillId="3"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25" fillId="0" borderId="3" xfId="0" applyFont="1" applyBorder="1" applyAlignment="1">
      <alignment horizontal="left" vertical="top" wrapText="1"/>
    </xf>
    <xf numFmtId="0" fontId="7" fillId="0" borderId="8" xfId="0" applyFont="1" applyBorder="1" applyAlignment="1">
      <alignment horizontal="center" vertical="top" wrapText="1"/>
    </xf>
    <xf numFmtId="0" fontId="11" fillId="2" borderId="4" xfId="0" applyFont="1" applyFill="1" applyBorder="1" applyAlignment="1">
      <alignment vertical="top"/>
    </xf>
    <xf numFmtId="0" fontId="7" fillId="0" borderId="3" xfId="0" applyFont="1" applyBorder="1" applyAlignment="1">
      <alignment horizontal="center" vertical="top" wrapText="1"/>
    </xf>
    <xf numFmtId="0" fontId="7" fillId="3" borderId="9" xfId="0" applyFont="1" applyFill="1" applyBorder="1" applyAlignment="1">
      <alignment horizontal="center" vertical="top" wrapText="1"/>
    </xf>
    <xf numFmtId="0" fontId="21"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21" fillId="3" borderId="3" xfId="0" applyFont="1" applyFill="1" applyBorder="1" applyAlignment="1">
      <alignment horizontal="center" vertical="top" wrapText="1"/>
    </xf>
    <xf numFmtId="0" fontId="21" fillId="3" borderId="9" xfId="0" applyFont="1" applyFill="1" applyBorder="1" applyAlignment="1">
      <alignment horizontal="center" vertical="top" wrapText="1"/>
    </xf>
    <xf numFmtId="0" fontId="7" fillId="3" borderId="7" xfId="0" applyFont="1" applyFill="1" applyBorder="1" applyAlignment="1">
      <alignment horizontal="center" vertical="top" wrapText="1"/>
    </xf>
    <xf numFmtId="0" fontId="21" fillId="0" borderId="7" xfId="0" applyFont="1" applyBorder="1" applyAlignment="1">
      <alignment horizontal="center" vertical="top" wrapText="1"/>
    </xf>
    <xf numFmtId="0" fontId="21" fillId="6" borderId="7" xfId="0" applyFont="1" applyFill="1" applyBorder="1" applyAlignment="1">
      <alignment horizontal="center" vertical="top" wrapText="1"/>
    </xf>
    <xf numFmtId="0" fontId="21" fillId="27" borderId="7" xfId="0" applyFont="1" applyFill="1" applyBorder="1" applyAlignment="1">
      <alignment horizontal="center" vertical="top" wrapText="1"/>
    </xf>
    <xf numFmtId="0" fontId="66" fillId="0" borderId="0" xfId="0" applyFont="1" applyAlignment="1">
      <alignment vertical="top"/>
    </xf>
    <xf numFmtId="0" fontId="31" fillId="0" borderId="0" xfId="0" applyFont="1" applyAlignment="1">
      <alignment horizontal="center" vertical="top" wrapText="1"/>
    </xf>
    <xf numFmtId="0" fontId="23" fillId="12" borderId="3" xfId="0" applyFont="1" applyFill="1" applyBorder="1"/>
    <xf numFmtId="0" fontId="23" fillId="4" borderId="3" xfId="0" applyFont="1" applyFill="1" applyBorder="1"/>
    <xf numFmtId="0" fontId="0" fillId="3" borderId="0" xfId="0" applyFill="1"/>
    <xf numFmtId="0" fontId="68" fillId="12" borderId="3" xfId="0" applyFont="1" applyFill="1" applyBorder="1"/>
    <xf numFmtId="0" fontId="68" fillId="0" borderId="3" xfId="0" applyFont="1" applyBorder="1"/>
    <xf numFmtId="0" fontId="1" fillId="25" borderId="3" xfId="0" applyFont="1" applyFill="1" applyBorder="1" applyAlignment="1">
      <alignment vertical="center" wrapText="1"/>
    </xf>
    <xf numFmtId="0" fontId="21" fillId="25" borderId="3" xfId="1" applyFont="1" applyFill="1" applyBorder="1" applyAlignment="1">
      <alignment vertical="center" wrapText="1"/>
    </xf>
    <xf numFmtId="0" fontId="21" fillId="25" borderId="3" xfId="1" applyFont="1" applyFill="1" applyBorder="1" applyAlignment="1">
      <alignment horizontal="left" vertical="center" wrapText="1"/>
    </xf>
    <xf numFmtId="0" fontId="21" fillId="25" borderId="3" xfId="0" applyFont="1" applyFill="1" applyBorder="1" applyAlignment="1">
      <alignment horizontal="center" vertical="center" wrapText="1"/>
    </xf>
    <xf numFmtId="0" fontId="21" fillId="25" borderId="3" xfId="1" applyFont="1" applyFill="1" applyBorder="1" applyAlignment="1">
      <alignment horizontal="center" vertical="center" textRotation="90" wrapText="1"/>
    </xf>
    <xf numFmtId="0" fontId="21" fillId="26" borderId="3" xfId="1"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23" fillId="0" borderId="3" xfId="0" quotePrefix="1" applyFont="1" applyBorder="1" applyAlignment="1">
      <alignment horizontal="center" vertical="center" wrapText="1"/>
    </xf>
    <xf numFmtId="0" fontId="61" fillId="0" borderId="3" xfId="1" applyFont="1" applyFill="1" applyBorder="1" applyAlignment="1">
      <alignment horizontal="center" vertical="center"/>
    </xf>
    <xf numFmtId="0" fontId="22" fillId="0" borderId="3" xfId="0" applyFont="1" applyBorder="1" applyAlignment="1">
      <alignment horizontal="center" vertical="center" wrapText="1"/>
    </xf>
    <xf numFmtId="0" fontId="22" fillId="4" borderId="3" xfId="0" applyFont="1" applyFill="1" applyBorder="1" applyAlignment="1">
      <alignment horizontal="center" vertical="center" wrapText="1"/>
    </xf>
    <xf numFmtId="0" fontId="21" fillId="10" borderId="3" xfId="1" applyFont="1" applyFill="1" applyBorder="1" applyAlignment="1">
      <alignment horizontal="left" vertical="center" wrapText="1"/>
    </xf>
    <xf numFmtId="0" fontId="16" fillId="10" borderId="3" xfId="0" applyFont="1" applyFill="1" applyBorder="1"/>
    <xf numFmtId="0" fontId="21" fillId="0" borderId="3" xfId="0" applyFont="1" applyBorder="1" applyAlignment="1">
      <alignment vertical="top" wrapText="1"/>
    </xf>
    <xf numFmtId="0" fontId="23" fillId="4" borderId="3" xfId="0" quotePrefix="1" applyFont="1" applyFill="1" applyBorder="1" applyAlignment="1">
      <alignment horizontal="center" vertical="center" wrapText="1"/>
    </xf>
    <xf numFmtId="0" fontId="61" fillId="4" borderId="3" xfId="1" applyFont="1" applyFill="1" applyBorder="1" applyAlignment="1">
      <alignment horizontal="center" vertical="center"/>
    </xf>
    <xf numFmtId="0" fontId="21" fillId="4" borderId="3" xfId="0" applyFont="1" applyFill="1" applyBorder="1" applyAlignment="1">
      <alignment horizontal="left" vertical="top" wrapText="1"/>
    </xf>
    <xf numFmtId="0" fontId="0" fillId="4" borderId="3" xfId="0" applyFill="1" applyBorder="1" applyAlignment="1">
      <alignment horizontal="left" vertical="top" wrapText="1"/>
    </xf>
    <xf numFmtId="0" fontId="23" fillId="4" borderId="3" xfId="0" applyFont="1" applyFill="1" applyBorder="1" applyAlignment="1">
      <alignment vertical="top" wrapText="1"/>
    </xf>
    <xf numFmtId="0" fontId="25" fillId="0" borderId="3" xfId="2" applyFont="1" applyBorder="1" applyAlignment="1">
      <alignment vertical="top" wrapText="1"/>
    </xf>
    <xf numFmtId="0" fontId="25" fillId="0" borderId="3" xfId="2" applyFont="1" applyBorder="1" applyAlignment="1">
      <alignment horizontal="center" vertical="top" wrapText="1"/>
    </xf>
    <xf numFmtId="0" fontId="7" fillId="0" borderId="3" xfId="0" applyFont="1" applyBorder="1" applyAlignment="1">
      <alignment vertical="top" wrapText="1"/>
    </xf>
    <xf numFmtId="0" fontId="23" fillId="4" borderId="0" xfId="0" applyFont="1" applyFill="1"/>
    <xf numFmtId="0" fontId="23" fillId="4" borderId="0" xfId="0" quotePrefix="1" applyFont="1" applyFill="1" applyAlignment="1">
      <alignment horizontal="left" vertical="top"/>
    </xf>
    <xf numFmtId="0" fontId="23" fillId="4" borderId="0" xfId="0" applyFont="1" applyFill="1" applyAlignment="1">
      <alignment horizontal="left" vertical="top" wrapText="1"/>
    </xf>
    <xf numFmtId="0" fontId="23" fillId="4" borderId="0" xfId="0" quotePrefix="1" applyFont="1" applyFill="1" applyAlignment="1">
      <alignment horizontal="left" vertical="top" wrapText="1"/>
    </xf>
    <xf numFmtId="0" fontId="23" fillId="4" borderId="0" xfId="0" applyFont="1" applyFill="1" applyAlignment="1">
      <alignment horizontal="left" vertical="top"/>
    </xf>
    <xf numFmtId="0" fontId="23" fillId="4" borderId="0" xfId="0" applyFont="1" applyFill="1" applyAlignment="1">
      <alignment vertical="top"/>
    </xf>
    <xf numFmtId="0" fontId="25" fillId="0" borderId="3" xfId="0" quotePrefix="1" applyFont="1" applyBorder="1" applyAlignment="1">
      <alignment vertical="top"/>
    </xf>
    <xf numFmtId="166" fontId="35" fillId="8" borderId="0" xfId="3" applyNumberFormat="1" applyFont="1" applyFill="1" applyAlignment="1">
      <alignment horizontal="left" vertical="top" wrapText="1"/>
    </xf>
    <xf numFmtId="165" fontId="23" fillId="8" borderId="0" xfId="3" applyNumberFormat="1" applyFont="1" applyFill="1" applyAlignment="1">
      <alignment horizontal="left" vertical="top" wrapText="1"/>
    </xf>
    <xf numFmtId="0" fontId="35" fillId="0" borderId="0" xfId="3" applyFont="1"/>
    <xf numFmtId="0" fontId="23" fillId="29" borderId="3" xfId="0" applyFont="1" applyFill="1" applyBorder="1" applyAlignment="1">
      <alignment horizontal="left" vertical="top" wrapText="1"/>
    </xf>
    <xf numFmtId="0" fontId="19" fillId="0" borderId="0" xfId="3"/>
    <xf numFmtId="0" fontId="21" fillId="4" borderId="2" xfId="0" applyFont="1" applyFill="1" applyBorder="1" applyAlignment="1">
      <alignment horizontal="left" vertical="top" wrapText="1"/>
    </xf>
    <xf numFmtId="0" fontId="25" fillId="4" borderId="6" xfId="1" applyFont="1" applyFill="1" applyBorder="1" applyAlignment="1">
      <alignment horizontal="left" vertical="top" wrapText="1"/>
    </xf>
    <xf numFmtId="0" fontId="21" fillId="4" borderId="7" xfId="0" applyFont="1" applyFill="1" applyBorder="1" applyAlignment="1">
      <alignment vertical="top" wrapText="1"/>
    </xf>
    <xf numFmtId="0" fontId="7" fillId="4" borderId="2" xfId="0" applyFont="1" applyFill="1" applyBorder="1" applyAlignment="1">
      <alignment horizontal="left" vertical="top"/>
    </xf>
    <xf numFmtId="0" fontId="7" fillId="4" borderId="2" xfId="0" applyFont="1" applyFill="1" applyBorder="1" applyAlignment="1">
      <alignment vertical="top" wrapText="1"/>
    </xf>
    <xf numFmtId="0" fontId="21" fillId="4" borderId="5" xfId="0" applyFont="1" applyFill="1" applyBorder="1" applyAlignment="1">
      <alignment vertical="top" wrapText="1"/>
    </xf>
    <xf numFmtId="166" fontId="54" fillId="8" borderId="0" xfId="3" applyNumberFormat="1" applyFont="1" applyFill="1" applyAlignment="1">
      <alignment horizontal="left" vertical="top" wrapText="1"/>
    </xf>
    <xf numFmtId="165" fontId="2" fillId="8" borderId="0" xfId="3" applyNumberFormat="1" applyFont="1" applyFill="1" applyAlignment="1">
      <alignment horizontal="left" vertical="top" wrapText="1"/>
    </xf>
    <xf numFmtId="166" fontId="35" fillId="4" borderId="0" xfId="3" applyNumberFormat="1" applyFont="1" applyFill="1" applyAlignment="1">
      <alignment horizontal="left" vertical="top" wrapText="1"/>
    </xf>
    <xf numFmtId="0" fontId="0" fillId="4" borderId="0" xfId="0" applyFill="1"/>
    <xf numFmtId="0" fontId="23" fillId="4" borderId="0" xfId="0" applyFont="1" applyFill="1"/>
    <xf numFmtId="0" fontId="60" fillId="4" borderId="0" xfId="3" applyFont="1" applyFill="1" applyAlignment="1">
      <alignment horizontal="left" vertical="top" wrapText="1"/>
    </xf>
    <xf numFmtId="0" fontId="59" fillId="4" borderId="0" xfId="0" applyFont="1" applyFill="1" applyAlignment="1">
      <alignment horizontal="left" vertical="center" wrapText="1"/>
    </xf>
    <xf numFmtId="0" fontId="60" fillId="4" borderId="0" xfId="0" applyFont="1" applyFill="1" applyAlignment="1">
      <alignment horizontal="left" vertical="top" wrapText="1"/>
    </xf>
    <xf numFmtId="0" fontId="59" fillId="4" borderId="0" xfId="3" applyFont="1" applyFill="1" applyAlignment="1">
      <alignment horizontal="left" vertical="center" wrapText="1"/>
    </xf>
    <xf numFmtId="0" fontId="59" fillId="4" borderId="0" xfId="3" applyFont="1" applyFill="1" applyAlignment="1">
      <alignment horizontal="left" vertical="top" wrapText="1"/>
    </xf>
    <xf numFmtId="0" fontId="43" fillId="0" borderId="3" xfId="0" applyFont="1" applyBorder="1" applyAlignment="1">
      <alignment horizontal="left"/>
    </xf>
    <xf numFmtId="0" fontId="0" fillId="4" borderId="0" xfId="0" applyFill="1" applyAlignment="1">
      <alignment horizontal="center"/>
    </xf>
    <xf numFmtId="0" fontId="43" fillId="0" borderId="1" xfId="0" applyFont="1" applyBorder="1" applyAlignment="1">
      <alignment horizontal="left"/>
    </xf>
    <xf numFmtId="0" fontId="43" fillId="0" borderId="4" xfId="0" applyFont="1" applyBorder="1" applyAlignment="1">
      <alignment horizontal="left"/>
    </xf>
    <xf numFmtId="0" fontId="43" fillId="0" borderId="2" xfId="0" applyFont="1" applyBorder="1" applyAlignment="1">
      <alignment horizontal="left"/>
    </xf>
    <xf numFmtId="0" fontId="43" fillId="0" borderId="1" xfId="0" applyFont="1" applyBorder="1" applyAlignment="1">
      <alignment horizontal="left" vertical="center"/>
    </xf>
    <xf numFmtId="0" fontId="43" fillId="0" borderId="4" xfId="0" applyFont="1" applyBorder="1" applyAlignment="1">
      <alignment horizontal="left" vertical="center"/>
    </xf>
    <xf numFmtId="0" fontId="43" fillId="0" borderId="2" xfId="0" applyFont="1" applyBorder="1" applyAlignment="1">
      <alignment horizontal="left" vertical="center"/>
    </xf>
    <xf numFmtId="0" fontId="47" fillId="6" borderId="10" xfId="0" applyFont="1" applyFill="1" applyBorder="1" applyAlignment="1">
      <alignment horizontal="left" vertical="top" wrapText="1"/>
    </xf>
    <xf numFmtId="0" fontId="47" fillId="6" borderId="11" xfId="0" applyFont="1" applyFill="1" applyBorder="1" applyAlignment="1">
      <alignment horizontal="left" vertical="top" wrapText="1"/>
    </xf>
    <xf numFmtId="0" fontId="42" fillId="4" borderId="0" xfId="3" applyFont="1" applyFill="1" applyAlignment="1">
      <alignment horizontal="left" vertical="top" wrapText="1"/>
    </xf>
    <xf numFmtId="0" fontId="43" fillId="0" borderId="0" xfId="0" applyFont="1" applyAlignment="1">
      <alignment horizontal="left" vertical="top" wrapText="1"/>
    </xf>
    <xf numFmtId="0" fontId="41" fillId="4" borderId="0" xfId="3" applyFont="1" applyFill="1" applyAlignment="1">
      <alignment horizontal="left" vertical="top"/>
    </xf>
    <xf numFmtId="0" fontId="3" fillId="14" borderId="3" xfId="0" applyFont="1" applyFill="1" applyBorder="1" applyAlignment="1">
      <alignment horizontal="center" vertical="center"/>
    </xf>
    <xf numFmtId="0" fontId="9" fillId="15" borderId="1" xfId="0" applyFont="1" applyFill="1" applyBorder="1" applyAlignment="1">
      <alignment vertical="top" wrapText="1"/>
    </xf>
    <xf numFmtId="0" fontId="9" fillId="15" borderId="2" xfId="0" applyFont="1" applyFill="1" applyBorder="1" applyAlignment="1">
      <alignment vertical="top" wrapText="1"/>
    </xf>
    <xf numFmtId="0" fontId="47" fillId="23" borderId="1" xfId="0" applyFont="1" applyFill="1" applyBorder="1" applyAlignment="1">
      <alignment horizontal="center" vertical="center"/>
    </xf>
    <xf numFmtId="0" fontId="47" fillId="23" borderId="4" xfId="0" applyFont="1" applyFill="1" applyBorder="1" applyAlignment="1">
      <alignment horizontal="center" vertical="center"/>
    </xf>
    <xf numFmtId="0" fontId="47" fillId="23" borderId="2" xfId="0" applyFont="1" applyFill="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16" fillId="15" borderId="1" xfId="0" applyFont="1" applyFill="1" applyBorder="1" applyAlignment="1">
      <alignment vertical="top" wrapText="1"/>
    </xf>
    <xf numFmtId="0" fontId="16" fillId="15" borderId="2" xfId="0" applyFont="1" applyFill="1" applyBorder="1" applyAlignment="1">
      <alignment vertical="top" wrapText="1"/>
    </xf>
    <xf numFmtId="0" fontId="62" fillId="15" borderId="1" xfId="0" applyFont="1" applyFill="1" applyBorder="1" applyAlignment="1">
      <alignment vertical="top" wrapText="1"/>
    </xf>
    <xf numFmtId="0" fontId="62" fillId="15" borderId="2" xfId="0" applyFont="1" applyFill="1" applyBorder="1" applyAlignment="1">
      <alignment vertical="top" wrapText="1"/>
    </xf>
    <xf numFmtId="0" fontId="16" fillId="15" borderId="1" xfId="0" applyFont="1" applyFill="1" applyBorder="1" applyAlignment="1">
      <alignment vertical="top"/>
    </xf>
    <xf numFmtId="0" fontId="16" fillId="15" borderId="2" xfId="0" applyFont="1" applyFill="1" applyBorder="1" applyAlignment="1">
      <alignment vertical="top"/>
    </xf>
    <xf numFmtId="0" fontId="36" fillId="4" borderId="0" xfId="0" applyFont="1" applyFill="1" applyAlignment="1">
      <alignment horizontal="center" vertical="top" wrapText="1"/>
    </xf>
    <xf numFmtId="0" fontId="36" fillId="4" borderId="0" xfId="0" applyFont="1" applyFill="1" applyAlignment="1">
      <alignment horizontal="center" vertical="top"/>
    </xf>
    <xf numFmtId="0" fontId="1" fillId="22" borderId="15"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 fillId="22" borderId="7" xfId="0" applyFont="1" applyFill="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5" fillId="0" borderId="7" xfId="1" applyFont="1" applyFill="1" applyBorder="1" applyAlignment="1">
      <alignment horizontal="left" vertical="top" wrapText="1"/>
    </xf>
    <xf numFmtId="0" fontId="25" fillId="0" borderId="8" xfId="1" applyFont="1" applyFill="1" applyBorder="1" applyAlignment="1">
      <alignment horizontal="left" vertical="top"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0" fontId="7" fillId="20" borderId="7" xfId="2" applyFont="1" applyFill="1" applyBorder="1" applyAlignment="1">
      <alignment horizontal="center" vertical="top" wrapText="1"/>
    </xf>
    <xf numFmtId="0" fontId="7" fillId="20" borderId="8" xfId="2" applyFont="1" applyFill="1" applyBorder="1" applyAlignment="1">
      <alignment horizontal="center" vertical="top" wrapText="1"/>
    </xf>
    <xf numFmtId="0" fontId="7" fillId="12" borderId="8" xfId="2" applyFont="1" applyFill="1" applyBorder="1" applyAlignment="1">
      <alignment horizontal="center" vertical="top" wrapText="1"/>
    </xf>
    <xf numFmtId="0" fontId="7" fillId="12" borderId="9" xfId="2" applyFont="1" applyFill="1" applyBorder="1" applyAlignment="1">
      <alignment horizontal="center"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7" fillId="20" borderId="9" xfId="2" applyFont="1" applyFill="1" applyBorder="1" applyAlignment="1">
      <alignment horizontal="center" vertical="top" wrapText="1"/>
    </xf>
    <xf numFmtId="0" fontId="25" fillId="0" borderId="9" xfId="1" applyFont="1" applyFill="1" applyBorder="1" applyAlignment="1">
      <alignment horizontal="left" vertical="top" wrapText="1"/>
    </xf>
    <xf numFmtId="0" fontId="23" fillId="0" borderId="9" xfId="0" applyFont="1" applyBorder="1" applyAlignment="1">
      <alignment horizontal="left" vertical="top" wrapText="1"/>
    </xf>
    <xf numFmtId="0" fontId="7" fillId="12" borderId="7" xfId="2" applyFont="1" applyFill="1" applyBorder="1" applyAlignment="1">
      <alignment horizontal="center" vertical="top" wrapText="1"/>
    </xf>
    <xf numFmtId="0" fontId="0" fillId="0" borderId="8" xfId="0" applyBorder="1" applyAlignment="1">
      <alignment horizontal="left" vertical="top" wrapText="1"/>
    </xf>
    <xf numFmtId="0" fontId="7" fillId="17" borderId="7" xfId="2" applyFont="1" applyFill="1" applyBorder="1" applyAlignment="1">
      <alignment horizontal="center" vertical="top" wrapText="1"/>
    </xf>
    <xf numFmtId="0" fontId="7" fillId="17" borderId="9" xfId="2" applyFont="1" applyFill="1" applyBorder="1" applyAlignment="1">
      <alignment horizontal="center" vertical="top" wrapText="1"/>
    </xf>
    <xf numFmtId="0" fontId="7" fillId="0" borderId="7" xfId="2" applyFont="1" applyBorder="1" applyAlignment="1">
      <alignment horizontal="center" vertical="top" wrapText="1"/>
    </xf>
    <xf numFmtId="0" fontId="7" fillId="0" borderId="8" xfId="2" applyFont="1" applyBorder="1" applyAlignment="1">
      <alignment horizontal="center" vertical="top" wrapText="1"/>
    </xf>
    <xf numFmtId="0" fontId="7" fillId="0" borderId="9" xfId="2" applyFont="1" applyBorder="1" applyAlignment="1">
      <alignment horizontal="center" vertical="top" wrapText="1"/>
    </xf>
    <xf numFmtId="0" fontId="7" fillId="3" borderId="7"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9" xfId="2" applyFont="1" applyFill="1" applyBorder="1" applyAlignment="1">
      <alignment horizontal="center" vertical="top" wrapText="1"/>
    </xf>
    <xf numFmtId="0" fontId="7" fillId="17" borderId="8" xfId="2" applyFont="1" applyFill="1" applyBorder="1" applyAlignment="1">
      <alignment horizontal="center" vertical="top"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1" fillId="3" borderId="7" xfId="0" applyFont="1" applyFill="1" applyBorder="1" applyAlignment="1">
      <alignment horizontal="center" vertical="top" wrapText="1"/>
    </xf>
    <xf numFmtId="0" fontId="21" fillId="3" borderId="9" xfId="0" applyFont="1" applyFill="1" applyBorder="1" applyAlignment="1">
      <alignment horizontal="center" vertical="top" wrapText="1"/>
    </xf>
    <xf numFmtId="0" fontId="25" fillId="0" borderId="9" xfId="0" applyFont="1" applyBorder="1" applyAlignment="1">
      <alignment horizontal="left" vertical="top"/>
    </xf>
    <xf numFmtId="0" fontId="7" fillId="29" borderId="7" xfId="0" applyFont="1" applyFill="1" applyBorder="1" applyAlignment="1">
      <alignment horizontal="center" vertical="top" wrapText="1"/>
    </xf>
    <xf numFmtId="0" fontId="7" fillId="29" borderId="9" xfId="0" applyFont="1" applyFill="1" applyBorder="1" applyAlignment="1">
      <alignment horizontal="center"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3" borderId="7" xfId="0" applyFont="1" applyFill="1" applyBorder="1" applyAlignment="1">
      <alignment horizontal="center" vertical="top" wrapText="1"/>
    </xf>
    <xf numFmtId="0" fontId="7" fillId="3" borderId="9" xfId="0" applyFont="1" applyFill="1" applyBorder="1" applyAlignment="1">
      <alignment horizontal="center" vertical="top" wrapText="1"/>
    </xf>
    <xf numFmtId="0" fontId="2" fillId="0" borderId="8" xfId="0" applyFont="1" applyBorder="1" applyAlignment="1">
      <alignment horizontal="left" vertical="top" wrapText="1"/>
    </xf>
    <xf numFmtId="0" fontId="21" fillId="3" borderId="8" xfId="0" applyFont="1" applyFill="1" applyBorder="1" applyAlignment="1">
      <alignment horizontal="center" vertical="top" wrapText="1"/>
    </xf>
    <xf numFmtId="0" fontId="25" fillId="4" borderId="7" xfId="1" applyFont="1" applyFill="1" applyBorder="1" applyAlignment="1">
      <alignment horizontal="left" vertical="top" wrapText="1"/>
    </xf>
    <xf numFmtId="0" fontId="25" fillId="4" borderId="9" xfId="1" applyFont="1" applyFill="1" applyBorder="1" applyAlignment="1">
      <alignment horizontal="left" vertical="top" wrapText="1"/>
    </xf>
    <xf numFmtId="0" fontId="7" fillId="3" borderId="7" xfId="0" quotePrefix="1" applyFont="1" applyFill="1" applyBorder="1" applyAlignment="1">
      <alignment horizontal="center" vertical="top"/>
    </xf>
    <xf numFmtId="0" fontId="7" fillId="3" borderId="8" xfId="0" quotePrefix="1" applyFont="1" applyFill="1" applyBorder="1" applyAlignment="1">
      <alignment horizontal="center" vertical="top"/>
    </xf>
    <xf numFmtId="0" fontId="7" fillId="3" borderId="9" xfId="0" quotePrefix="1" applyFont="1" applyFill="1" applyBorder="1" applyAlignment="1">
      <alignment horizontal="center" vertical="top"/>
    </xf>
    <xf numFmtId="0" fontId="21" fillId="27" borderId="7" xfId="0" applyFont="1" applyFill="1" applyBorder="1" applyAlignment="1">
      <alignment horizontal="center" vertical="top" wrapText="1"/>
    </xf>
    <xf numFmtId="0" fontId="21" fillId="27" borderId="9" xfId="0" applyFont="1" applyFill="1" applyBorder="1" applyAlignment="1">
      <alignment horizontal="center" vertical="top" wrapText="1"/>
    </xf>
    <xf numFmtId="0" fontId="1" fillId="17" borderId="7" xfId="0" applyFont="1" applyFill="1" applyBorder="1" applyAlignment="1">
      <alignment horizontal="right" vertical="top" wrapText="1"/>
    </xf>
    <xf numFmtId="0" fontId="1" fillId="17" borderId="8" xfId="0" applyFont="1" applyFill="1" applyBorder="1" applyAlignment="1">
      <alignment horizontal="right" vertical="top" wrapText="1"/>
    </xf>
    <xf numFmtId="0" fontId="1" fillId="14" borderId="3" xfId="0" applyFont="1" applyFill="1" applyBorder="1" applyAlignment="1">
      <alignment horizontal="left" vertical="center" wrapText="1" indent="1"/>
    </xf>
    <xf numFmtId="0" fontId="23" fillId="10" borderId="3" xfId="0" applyFont="1" applyFill="1" applyBorder="1" applyAlignment="1">
      <alignment horizontal="left" vertical="top" wrapText="1" indent="1"/>
    </xf>
    <xf numFmtId="0" fontId="0" fillId="10" borderId="3" xfId="0" applyFill="1" applyBorder="1" applyAlignment="1">
      <alignment horizontal="left" vertical="top" wrapText="1" indent="1"/>
    </xf>
    <xf numFmtId="0" fontId="27" fillId="14" borderId="1" xfId="0" applyFont="1" applyFill="1" applyBorder="1" applyAlignment="1">
      <alignment horizontal="left"/>
    </xf>
    <xf numFmtId="0" fontId="27" fillId="14" borderId="4" xfId="0" applyFont="1" applyFill="1" applyBorder="1" applyAlignment="1">
      <alignment horizontal="left"/>
    </xf>
    <xf numFmtId="0" fontId="0" fillId="0" borderId="2" xfId="0" applyBorder="1"/>
    <xf numFmtId="0" fontId="0" fillId="10" borderId="1" xfId="0" applyFill="1" applyBorder="1" applyAlignment="1">
      <alignment horizontal="left"/>
    </xf>
    <xf numFmtId="0" fontId="0" fillId="10" borderId="4" xfId="0" applyFill="1" applyBorder="1" applyAlignment="1">
      <alignment horizontal="left"/>
    </xf>
    <xf numFmtId="0" fontId="0" fillId="10" borderId="10" xfId="0" applyFill="1" applyBorder="1" applyAlignment="1">
      <alignment horizontal="left"/>
    </xf>
    <xf numFmtId="0" fontId="0" fillId="10" borderId="11" xfId="0" applyFill="1" applyBorder="1" applyAlignment="1">
      <alignment horizontal="left"/>
    </xf>
    <xf numFmtId="0" fontId="0" fillId="0" borderId="6" xfId="0" applyBorder="1"/>
    <xf numFmtId="0" fontId="36" fillId="15" borderId="3" xfId="0" applyFont="1" applyFill="1" applyBorder="1" applyAlignment="1">
      <alignment horizontal="center" vertical="center"/>
    </xf>
  </cellXfs>
  <cellStyles count="6">
    <cellStyle name="Explanatory Text" xfId="1" builtinId="53"/>
    <cellStyle name="Hyperlink" xfId="4" builtinId="8"/>
    <cellStyle name="Normal" xfId="0" builtinId="0"/>
    <cellStyle name="Normal 12" xfId="5" xr:uid="{29A61583-9DEB-417C-A35B-59CA4A708A86}"/>
    <cellStyle name="Normal 2" xfId="3" xr:uid="{F643D518-322C-4136-B68B-FF4D0AB316D2}"/>
    <cellStyle name="Normal 3" xfId="2" xr:uid="{8576F358-8434-4A03-9D2F-737251641E55}"/>
  </cellStyles>
  <dxfs count="69">
    <dxf>
      <font>
        <color rgb="FF9C0006"/>
      </font>
    </dxf>
    <dxf>
      <font>
        <b val="0"/>
        <i val="0"/>
        <color rgb="FF00B050"/>
      </font>
      <fill>
        <patternFill>
          <bgColor theme="0"/>
        </patternFill>
      </fill>
    </dxf>
    <dxf>
      <font>
        <color rgb="FF9C0006"/>
      </font>
    </dxf>
    <dxf>
      <font>
        <b val="0"/>
        <i val="0"/>
        <color rgb="FF00B050"/>
      </font>
      <fill>
        <patternFill>
          <bgColor theme="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00B050"/>
      </font>
    </dxf>
    <dxf>
      <font>
        <b/>
        <i val="0"/>
        <color rgb="FFFF0000"/>
      </font>
    </dxf>
    <dxf>
      <font>
        <b/>
        <i val="0"/>
        <color theme="4"/>
      </font>
    </dxf>
    <dxf>
      <font>
        <b/>
        <i val="0"/>
        <color theme="4"/>
      </font>
    </dxf>
    <dxf>
      <font>
        <b/>
        <i val="0"/>
        <color rgb="FF00B050"/>
      </font>
    </dxf>
    <dxf>
      <font>
        <b/>
        <i val="0"/>
        <color rgb="FFFF0000"/>
      </font>
    </dxf>
    <dxf>
      <fill>
        <patternFill>
          <bgColor rgb="FFFF0000"/>
        </patternFill>
      </fill>
    </dxf>
    <dxf>
      <fill>
        <patternFill>
          <bgColor rgb="FF00B050"/>
        </patternFill>
      </fill>
    </dxf>
    <dxf>
      <font>
        <b/>
        <i val="0"/>
        <color rgb="FF00B050"/>
      </font>
    </dxf>
    <dxf>
      <font>
        <b/>
        <i val="0"/>
        <color rgb="FFFF0000"/>
      </font>
    </dxf>
    <dxf>
      <font>
        <b/>
        <i val="0"/>
        <color theme="4"/>
      </font>
    </dxf>
    <dxf>
      <font>
        <b/>
        <i val="0"/>
        <color rgb="FFFF0000"/>
      </font>
    </dxf>
    <dxf>
      <font>
        <b/>
        <i val="0"/>
        <color rgb="FF00B050"/>
      </font>
    </dxf>
    <dxf>
      <font>
        <b/>
        <i val="0"/>
        <color theme="4"/>
      </font>
    </dxf>
    <dxf>
      <font>
        <b/>
        <i val="0"/>
        <color rgb="FF00B050"/>
      </font>
    </dxf>
    <dxf>
      <font>
        <b/>
        <i val="0"/>
        <color rgb="FFFF0000"/>
      </font>
    </dxf>
    <dxf>
      <font>
        <b/>
        <i val="0"/>
        <color theme="4"/>
      </font>
    </dxf>
    <dxf>
      <fill>
        <patternFill>
          <bgColor rgb="FF00B050"/>
        </patternFill>
      </fill>
    </dxf>
    <dxf>
      <fill>
        <patternFill>
          <bgColor rgb="FFFF0000"/>
        </patternFill>
      </fill>
    </dxf>
    <dxf>
      <font>
        <b/>
        <i val="0"/>
        <color rgb="FFFF0000"/>
      </font>
    </dxf>
    <dxf>
      <font>
        <b/>
        <i val="0"/>
        <color theme="4"/>
      </font>
    </dxf>
    <dxf>
      <font>
        <b/>
        <i val="0"/>
        <color rgb="FF00B050"/>
      </font>
    </dxf>
    <dxf>
      <fill>
        <patternFill>
          <bgColor rgb="FFFF0000"/>
        </patternFill>
      </fill>
    </dxf>
    <dxf>
      <fill>
        <patternFill>
          <bgColor rgb="FF00B050"/>
        </patternFill>
      </fill>
    </dxf>
    <dxf>
      <font>
        <b/>
        <i val="0"/>
        <color theme="4"/>
      </font>
    </dxf>
    <dxf>
      <font>
        <b/>
        <i val="0"/>
        <color rgb="FFFF0000"/>
      </font>
    </dxf>
    <dxf>
      <font>
        <b/>
        <i val="0"/>
        <color rgb="FF00B050"/>
      </font>
    </dxf>
    <dxf>
      <fill>
        <patternFill>
          <bgColor rgb="FFFF0000"/>
        </patternFill>
      </fill>
    </dxf>
    <dxf>
      <fill>
        <patternFill>
          <bgColor rgb="FF00B050"/>
        </patternFill>
      </fill>
    </dxf>
    <dxf>
      <font>
        <b/>
        <i val="0"/>
        <color rgb="FF00B050"/>
      </font>
    </dxf>
    <dxf>
      <font>
        <b/>
        <i val="0"/>
        <color rgb="FFFF0000"/>
      </font>
    </dxf>
    <dxf>
      <font>
        <b/>
        <i val="0"/>
        <color theme="4"/>
      </font>
    </dxf>
    <dxf>
      <fill>
        <patternFill>
          <bgColor rgb="FFFF0000"/>
        </patternFill>
      </fill>
    </dxf>
    <dxf>
      <font>
        <b/>
        <i val="0"/>
        <color rgb="FF00B050"/>
      </font>
    </dxf>
    <dxf>
      <fill>
        <patternFill>
          <bgColor rgb="FF00B050"/>
        </patternFill>
      </fill>
    </dxf>
    <dxf>
      <font>
        <b/>
        <i val="0"/>
        <color theme="4"/>
      </font>
    </dxf>
    <dxf>
      <font>
        <b/>
        <i val="0"/>
        <color rgb="FFFF0000"/>
      </font>
    </dxf>
    <dxf>
      <fill>
        <patternFill>
          <bgColor rgb="FF00B050"/>
        </patternFill>
      </fill>
    </dxf>
    <dxf>
      <font>
        <b/>
        <i val="0"/>
        <color rgb="FF00B050"/>
      </font>
    </dxf>
    <dxf>
      <font>
        <b/>
        <i val="0"/>
        <color rgb="FFFF0000"/>
      </font>
    </dxf>
    <dxf>
      <font>
        <b/>
        <i val="0"/>
        <color theme="4"/>
      </font>
    </dxf>
    <dxf>
      <fill>
        <patternFill>
          <bgColor rgb="FFFF0000"/>
        </patternFill>
      </fill>
    </dxf>
    <dxf>
      <font>
        <b/>
        <i val="0"/>
        <color rgb="FFFF0000"/>
      </font>
    </dxf>
    <dxf>
      <font>
        <b/>
        <i val="0"/>
        <color rgb="FF00B050"/>
      </font>
    </dxf>
    <dxf>
      <font>
        <b/>
        <i val="0"/>
        <color theme="4"/>
      </font>
    </dxf>
    <dxf>
      <fill>
        <patternFill>
          <bgColor rgb="FFFF0000"/>
        </patternFill>
      </fill>
    </dxf>
    <dxf>
      <fill>
        <patternFill>
          <bgColor rgb="FF00B050"/>
        </patternFill>
      </fill>
    </dxf>
    <dxf>
      <font>
        <b/>
        <i val="0"/>
        <color rgb="FF00B050"/>
      </font>
    </dxf>
    <dxf>
      <font>
        <b/>
        <i val="0"/>
        <color rgb="FFFF0000"/>
      </font>
    </dxf>
    <dxf>
      <font>
        <b/>
        <i val="0"/>
        <color rgb="FF00B050"/>
      </font>
    </dxf>
    <dxf>
      <font>
        <b/>
        <i val="0"/>
        <color theme="4"/>
      </font>
    </dxf>
    <dxf>
      <font>
        <b/>
        <i val="0"/>
        <color rgb="FFFF0000"/>
      </font>
    </dxf>
    <dxf>
      <fill>
        <patternFill>
          <bgColor rgb="FF00B050"/>
        </patternFill>
      </fill>
    </dxf>
    <dxf>
      <fill>
        <patternFill>
          <bgColor rgb="FFFF0000"/>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1103948</xdr:colOff>
      <xdr:row>0</xdr:row>
      <xdr:rowOff>779301</xdr:rowOff>
    </xdr:to>
    <xdr:pic>
      <xdr:nvPicPr>
        <xdr:cNvPr id="3" name="Picture 2">
          <a:extLst>
            <a:ext uri="{FF2B5EF4-FFF2-40B4-BE49-F238E27FC236}">
              <a16:creationId xmlns:a16="http://schemas.microsoft.com/office/drawing/2014/main" id="{CD52DD0C-DBEC-4788-823E-F2ADA5339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0"/>
          <a:ext cx="4115753" cy="790731"/>
        </a:xfrm>
        <a:prstGeom prst="rect">
          <a:avLst/>
        </a:prstGeom>
      </xdr:spPr>
    </xdr:pic>
    <xdr:clientData/>
  </xdr:twoCellAnchor>
  <xdr:twoCellAnchor editAs="oneCell">
    <xdr:from>
      <xdr:col>0</xdr:col>
      <xdr:colOff>0</xdr:colOff>
      <xdr:row>0</xdr:row>
      <xdr:rowOff>1068706</xdr:rowOff>
    </xdr:from>
    <xdr:to>
      <xdr:col>9</xdr:col>
      <xdr:colOff>514350</xdr:colOff>
      <xdr:row>1</xdr:row>
      <xdr:rowOff>0</xdr:rowOff>
    </xdr:to>
    <xdr:pic>
      <xdr:nvPicPr>
        <xdr:cNvPr id="4" name="Picture 3">
          <a:extLst>
            <a:ext uri="{FF2B5EF4-FFF2-40B4-BE49-F238E27FC236}">
              <a16:creationId xmlns:a16="http://schemas.microsoft.com/office/drawing/2014/main" id="{3138CA7E-CC25-F4AC-6793-FD643E7E242E}"/>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flipV="1">
          <a:off x="0" y="1068706"/>
          <a:ext cx="8848725" cy="45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1402006</xdr:colOff>
      <xdr:row>1</xdr:row>
      <xdr:rowOff>17206</xdr:rowOff>
    </xdr:to>
    <xdr:pic>
      <xdr:nvPicPr>
        <xdr:cNvPr id="2" name="Picture 1">
          <a:extLst>
            <a:ext uri="{FF2B5EF4-FFF2-40B4-BE49-F238E27FC236}">
              <a16:creationId xmlns:a16="http://schemas.microsoft.com/office/drawing/2014/main" id="{06ED82F0-C99B-4A0F-A3B7-874D49A41E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0"/>
          <a:ext cx="1399283" cy="3220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38100</xdr:colOff>
      <xdr:row>0</xdr:row>
      <xdr:rowOff>276225</xdr:rowOff>
    </xdr:from>
    <xdr:ext cx="2590621" cy="676274"/>
    <xdr:pic>
      <xdr:nvPicPr>
        <xdr:cNvPr id="2" name="Picture 1">
          <a:extLst>
            <a:ext uri="{FF2B5EF4-FFF2-40B4-BE49-F238E27FC236}">
              <a16:creationId xmlns:a16="http://schemas.microsoft.com/office/drawing/2014/main" id="{B8A25AC6-79A8-491E-AF40-D3808AE27F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276225"/>
          <a:ext cx="2590621" cy="6762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894376</xdr:colOff>
      <xdr:row>0</xdr:row>
      <xdr:rowOff>780753</xdr:rowOff>
    </xdr:to>
    <xdr:pic>
      <xdr:nvPicPr>
        <xdr:cNvPr id="2" name="Picture 1">
          <a:extLst>
            <a:ext uri="{FF2B5EF4-FFF2-40B4-BE49-F238E27FC236}">
              <a16:creationId xmlns:a16="http://schemas.microsoft.com/office/drawing/2014/main" id="{3B7682BE-22DC-477B-BB2E-F7D200E5ED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0"/>
          <a:ext cx="4199097" cy="790731"/>
        </a:xfrm>
        <a:prstGeom prst="rect">
          <a:avLst/>
        </a:prstGeom>
      </xdr:spPr>
    </xdr:pic>
    <xdr:clientData/>
  </xdr:twoCellAnchor>
  <xdr:twoCellAnchor editAs="oneCell">
    <xdr:from>
      <xdr:col>1</xdr:col>
      <xdr:colOff>0</xdr:colOff>
      <xdr:row>0</xdr:row>
      <xdr:rowOff>0</xdr:rowOff>
    </xdr:from>
    <xdr:to>
      <xdr:col>2</xdr:col>
      <xdr:colOff>902767</xdr:colOff>
      <xdr:row>0</xdr:row>
      <xdr:rowOff>788418</xdr:rowOff>
    </xdr:to>
    <xdr:pic>
      <xdr:nvPicPr>
        <xdr:cNvPr id="7" name="Picture 6">
          <a:extLst>
            <a:ext uri="{FF2B5EF4-FFF2-40B4-BE49-F238E27FC236}">
              <a16:creationId xmlns:a16="http://schemas.microsoft.com/office/drawing/2014/main" id="{95DA189C-1181-421B-B113-B87183CF16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0"/>
          <a:ext cx="3974580" cy="783656"/>
        </a:xfrm>
        <a:prstGeom prst="rect">
          <a:avLst/>
        </a:prstGeom>
      </xdr:spPr>
    </xdr:pic>
    <xdr:clientData/>
  </xdr:twoCellAnchor>
  <xdr:twoCellAnchor editAs="oneCell">
    <xdr:from>
      <xdr:col>0</xdr:col>
      <xdr:colOff>0</xdr:colOff>
      <xdr:row>1</xdr:row>
      <xdr:rowOff>0</xdr:rowOff>
    </xdr:from>
    <xdr:to>
      <xdr:col>3</xdr:col>
      <xdr:colOff>7250906</xdr:colOff>
      <xdr:row>1</xdr:row>
      <xdr:rowOff>45719</xdr:rowOff>
    </xdr:to>
    <xdr:pic>
      <xdr:nvPicPr>
        <xdr:cNvPr id="12" name="Picture 11">
          <a:extLst>
            <a:ext uri="{FF2B5EF4-FFF2-40B4-BE49-F238E27FC236}">
              <a16:creationId xmlns:a16="http://schemas.microsoft.com/office/drawing/2014/main" id="{961C3418-1BAC-C532-6610-C801369AEFA8}"/>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119188"/>
          <a:ext cx="12287250" cy="45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ha-webdav.icognition.com.au/Program%20and%20Project%20Documents/302%20CCA%20Assessment/Rendering/CDA%20Rendering%20Specification/Conformance%20Test%20Specification%20for%20CDA%20Rendering%20v1.4%20dv01%20(INTERNAL%20DRAF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ne-fp01\groups\Program%20and%20Project%20Documents\302%20CCA%20Assessment\Rendering\CDA%20Rendering%20Specification\Conformance%20Test%20Specification%20for%20CDA%20Rendering%20v1.4%20dv01%20(INTERNAL%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dha-webdav.icognition.com.au/Users/brian.howell/AppData/Local/Microsoft/Windows/INetCache/Content.Outlook/MOZ9T2E4/Report%20Title%20Page%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dha-webdav.icognition.com.au/Program%20and%20Project%20Documents/26%20CCA/Authoring%20systems/Drafts/Authoring%20systems%20conformance%20test%20specification%20dv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dha-webdav.icognition.com.au/Users/CatherineDamoisy/AppData/Local/Microsoft/Windows/Temporary%20Internet%20Files/Content.Outlook/WQ3BN134/HI%20Conformance%20Test%20Specification%20v1%204%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ne-fp01\groups\Users\CatherineDamoisy\AppData\Local\Microsoft\Windows\Temporary%20Internet%20Files\Content.Outlook\WQ3BN134\HI%20Conformance%20Test%20Specification%20v1%204%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IsabelleLuszczyk\AppData\Local\Microsoft\Windows\Temporary%20Internet%20Files\Content.Outlook\3XJ4HBHP\Test%20specification%20cover%20sheet%2012Jan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itle"/>
      <sheetName val="Introduction"/>
      <sheetName val="Test Summary Report"/>
      <sheetName val="CDAR_AS_01"/>
      <sheetName val="CDAR_RS_01"/>
      <sheetName val="Details Fields"/>
      <sheetName val="Data values"/>
      <sheetName val="Supplementary Test Data"/>
      <sheetName val="Traceability Matrix"/>
      <sheetName val="Change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Sheet1"/>
      <sheetName val="Data values"/>
      <sheetName val="Sheet2"/>
    </sheetNames>
    <sheetDataSet>
      <sheetData sheetId="0"/>
      <sheetData sheetId="1"/>
      <sheetData sheetId="2">
        <row r="2">
          <cell r="D2" t="str">
            <v>Select protective marking</v>
          </cell>
        </row>
        <row r="3">
          <cell r="D3" t="str">
            <v>OFFICIAL</v>
          </cell>
        </row>
        <row r="4">
          <cell r="D4" t="str">
            <v>OFFICIAL: Sensitive</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troduction"/>
      <sheetName val="TSR"/>
      <sheetName val="Doc"/>
      <sheetName val="Narr"/>
      <sheetName val="Types &amp; Groups"/>
      <sheetName val="Auth"/>
      <sheetName val="FS-DOC-01"/>
      <sheetName val="Common scenarios"/>
      <sheetName val="Change Log"/>
      <sheetName val="Traceability"/>
    </sheetNames>
    <sheetDataSet>
      <sheetData sheetId="0" refreshError="1"/>
      <sheetData sheetId="1">
        <row r="188">
          <cell r="A188" t="str">
            <v>Pass</v>
          </cell>
        </row>
        <row r="189">
          <cell r="A189" t="str">
            <v>Fail</v>
          </cell>
        </row>
        <row r="190">
          <cell r="A190" t="str">
            <v>N/A</v>
          </cell>
        </row>
        <row r="191">
          <cell r="A191" t="str">
            <v>TBD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sheetData sheetId="1">
        <row r="23">
          <cell r="B23" t="str">
            <v>NOT TESTED</v>
          </cell>
        </row>
        <row r="24">
          <cell r="B24" t="str">
            <v>INCOMPLETE</v>
          </cell>
        </row>
        <row r="25">
          <cell r="B25" t="str">
            <v>FAILED</v>
          </cell>
        </row>
        <row r="26">
          <cell r="B26" t="str">
            <v>PASSED</v>
          </cell>
        </row>
        <row r="27">
          <cell r="B27" t="str">
            <v>NOT IMPLEMENTED</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st Data"/>
      <sheetName val="UC.005"/>
      <sheetName val="UC.010"/>
      <sheetName val="UC.015"/>
      <sheetName val="UC.025"/>
      <sheetName val="UC.035"/>
      <sheetName val="UC.045"/>
      <sheetName val="Change Log"/>
      <sheetName val="IHI Search Types"/>
      <sheetName val="Luhn Check Algorithm"/>
      <sheetName val="Medicare Card No. Check Algrthm"/>
    </sheetNames>
    <sheetDataSet>
      <sheetData sheetId="0" refreshError="1"/>
      <sheetData sheetId="1" refreshError="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ues"/>
      <sheetName val="Sheet1"/>
      <sheetName val="Sheet2"/>
      <sheetName val="Cover"/>
      <sheetName val="Intro"/>
      <sheetName val="TSR"/>
      <sheetName val="Traceability"/>
      <sheetName val="MA"/>
      <sheetName val="MA - Scenarios"/>
      <sheetName val="MA - E2E Interfaces"/>
      <sheetName val="References"/>
      <sheetName val="MA Scenarios"/>
      <sheetName val="Selections"/>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700"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317afa08-8b97-4aaf-a94a-23b5f71d4283">
  <we:reference id="317afa08-8b97-4aaf-a94a-23b5f71d4283" version="1.6.107.0" store="EXCatalog" storeType="EXCatalog"/>
  <we:alternateReferences/>
  <we:properties>
    <we:property name="Office.AutoShowTaskpaneWithDocument" value="true"/>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A7C9-F6EC-4AC1-95CF-C694006C9422}">
  <dimension ref="A1:W500"/>
  <sheetViews>
    <sheetView zoomScaleNormal="100" workbookViewId="0">
      <selection activeCell="N4" sqref="N4"/>
    </sheetView>
  </sheetViews>
  <sheetFormatPr defaultRowHeight="14.5" x14ac:dyDescent="0.35"/>
  <cols>
    <col min="2" max="2" width="26.7265625" customWidth="1"/>
    <col min="3" max="3" width="16.26953125" customWidth="1"/>
    <col min="4" max="4" width="17.54296875" customWidth="1"/>
    <col min="5" max="5" width="15.1796875" customWidth="1"/>
  </cols>
  <sheetData>
    <row r="1" spans="1:23" ht="87.75" customHeight="1" x14ac:dyDescent="0.35">
      <c r="A1" s="110"/>
      <c r="B1" s="19" t="s">
        <v>7</v>
      </c>
      <c r="C1" s="111"/>
      <c r="D1" s="111"/>
      <c r="E1" s="19"/>
      <c r="F1" s="19"/>
      <c r="G1" s="19"/>
      <c r="H1" s="19"/>
      <c r="I1" s="19"/>
      <c r="J1" s="19"/>
      <c r="K1" s="19"/>
      <c r="L1" s="19"/>
      <c r="M1" s="19"/>
      <c r="N1" s="19"/>
      <c r="O1" s="19"/>
      <c r="P1" s="19"/>
      <c r="Q1" s="19"/>
      <c r="R1" s="19"/>
      <c r="S1" s="19"/>
      <c r="T1" s="19"/>
      <c r="U1" s="19"/>
      <c r="V1" s="19"/>
      <c r="W1" s="19"/>
    </row>
    <row r="2" spans="1:23" ht="25.5" customHeight="1" x14ac:dyDescent="0.35">
      <c r="A2" s="112"/>
      <c r="B2" s="112"/>
      <c r="C2" s="112"/>
      <c r="D2" s="112"/>
      <c r="E2" s="19"/>
      <c r="F2" s="19"/>
      <c r="G2" s="19"/>
      <c r="H2" s="19"/>
      <c r="I2" s="19"/>
      <c r="J2" s="19"/>
      <c r="K2" s="19"/>
      <c r="L2" s="19"/>
      <c r="M2" s="19"/>
      <c r="N2" s="19"/>
      <c r="O2" s="19"/>
      <c r="P2" s="19"/>
      <c r="Q2" s="19"/>
      <c r="R2" s="19"/>
      <c r="S2" s="19"/>
      <c r="T2" s="19"/>
      <c r="U2" s="19"/>
      <c r="V2" s="19"/>
      <c r="W2" s="19"/>
    </row>
    <row r="3" spans="1:23" x14ac:dyDescent="0.35">
      <c r="A3" s="113"/>
      <c r="B3" s="113"/>
      <c r="C3" s="113"/>
      <c r="D3" s="113"/>
      <c r="E3" s="113"/>
      <c r="F3" s="19"/>
      <c r="G3" s="19"/>
      <c r="H3" s="19"/>
      <c r="I3" s="19"/>
      <c r="J3" s="19"/>
      <c r="K3" s="19"/>
      <c r="L3" s="19"/>
      <c r="M3" s="19"/>
      <c r="N3" s="19"/>
      <c r="O3" s="19"/>
      <c r="P3" s="19"/>
      <c r="Q3" s="19"/>
      <c r="R3" s="19"/>
      <c r="S3" s="19"/>
      <c r="T3" s="19"/>
      <c r="U3" s="19"/>
      <c r="V3" s="19"/>
      <c r="W3" s="19"/>
    </row>
    <row r="4" spans="1:23" ht="19.5" x14ac:dyDescent="0.35">
      <c r="A4" s="114"/>
      <c r="B4" s="115" t="s">
        <v>1223</v>
      </c>
      <c r="C4" s="115"/>
      <c r="D4" s="115"/>
      <c r="E4" s="116"/>
      <c r="F4" s="19"/>
      <c r="G4" s="19"/>
      <c r="H4" s="19"/>
      <c r="I4" s="19"/>
      <c r="J4" s="19"/>
      <c r="K4" s="19"/>
      <c r="L4" s="19"/>
      <c r="M4" s="19"/>
      <c r="N4" s="19"/>
      <c r="O4" s="19"/>
      <c r="P4" s="19"/>
      <c r="Q4" s="19"/>
      <c r="R4" s="19"/>
      <c r="S4" s="19"/>
      <c r="T4" s="19"/>
      <c r="U4" s="19"/>
      <c r="V4" s="19"/>
      <c r="W4" s="19"/>
    </row>
    <row r="5" spans="1:23" ht="16.5" customHeight="1" x14ac:dyDescent="0.35">
      <c r="A5" s="114"/>
      <c r="B5" s="151" t="s">
        <v>1184</v>
      </c>
      <c r="C5" s="152"/>
      <c r="D5" s="151"/>
      <c r="E5" s="117"/>
      <c r="F5" s="19"/>
      <c r="G5" s="19"/>
      <c r="H5" s="19"/>
      <c r="I5" s="19"/>
      <c r="J5" s="19"/>
      <c r="K5" s="19"/>
      <c r="L5" s="19"/>
      <c r="M5" s="19"/>
      <c r="N5" s="19"/>
      <c r="O5" s="19"/>
      <c r="P5" s="19"/>
      <c r="Q5" s="19"/>
      <c r="R5" s="19"/>
      <c r="S5" s="19"/>
      <c r="T5" s="19"/>
      <c r="U5" s="19"/>
      <c r="V5" s="19"/>
      <c r="W5" s="19"/>
    </row>
    <row r="6" spans="1:23" ht="15.5" x14ac:dyDescent="0.35">
      <c r="A6" s="117"/>
      <c r="B6" s="151"/>
      <c r="C6" s="153"/>
      <c r="D6" s="154"/>
      <c r="E6" s="117"/>
      <c r="F6" s="19"/>
      <c r="G6" s="19"/>
      <c r="H6" s="19"/>
      <c r="I6" s="19"/>
      <c r="J6" s="19"/>
      <c r="K6" s="19"/>
      <c r="L6" s="19"/>
      <c r="M6" s="19"/>
      <c r="N6" s="19"/>
      <c r="O6" s="19"/>
      <c r="P6" s="19"/>
      <c r="Q6" s="19"/>
      <c r="R6" s="19"/>
      <c r="S6" s="19"/>
      <c r="T6" s="19"/>
      <c r="U6" s="19"/>
      <c r="V6" s="19"/>
      <c r="W6" s="19"/>
    </row>
    <row r="7" spans="1:23" ht="15" customHeight="1" x14ac:dyDescent="0.35">
      <c r="A7" s="117"/>
      <c r="B7" s="154"/>
      <c r="C7" s="153"/>
      <c r="D7" s="154"/>
      <c r="E7" s="117"/>
      <c r="F7" s="19"/>
      <c r="G7" s="19"/>
      <c r="H7" s="19"/>
      <c r="I7" s="19"/>
      <c r="J7" s="19"/>
      <c r="K7" s="19"/>
      <c r="L7" s="19"/>
      <c r="M7" s="19"/>
      <c r="N7" s="19"/>
      <c r="O7" s="19"/>
      <c r="P7" s="19"/>
      <c r="Q7" s="19"/>
      <c r="R7" s="19"/>
      <c r="S7" s="19"/>
      <c r="T7" s="19"/>
      <c r="U7" s="19"/>
      <c r="V7" s="19"/>
      <c r="W7" s="19"/>
    </row>
    <row r="8" spans="1:23" ht="16.5" x14ac:dyDescent="0.35">
      <c r="A8" s="117"/>
      <c r="B8" s="287" t="s">
        <v>1185</v>
      </c>
      <c r="C8" s="155"/>
      <c r="D8" s="154"/>
      <c r="E8" s="117"/>
      <c r="F8" s="19"/>
      <c r="G8" s="19"/>
      <c r="H8" s="19"/>
      <c r="I8" s="19"/>
      <c r="J8" s="19"/>
      <c r="K8" s="19"/>
      <c r="L8" s="19"/>
      <c r="M8" s="19"/>
      <c r="N8" s="19"/>
      <c r="O8" s="19"/>
      <c r="P8" s="19"/>
      <c r="Q8" s="19"/>
      <c r="R8" s="19"/>
      <c r="S8" s="19"/>
      <c r="T8" s="19"/>
      <c r="U8" s="19"/>
      <c r="V8" s="19"/>
      <c r="W8" s="19"/>
    </row>
    <row r="9" spans="1:23" ht="15.5" x14ac:dyDescent="0.35">
      <c r="A9" s="118"/>
      <c r="B9" s="156"/>
      <c r="C9" s="156"/>
      <c r="D9" s="156"/>
      <c r="E9" s="156"/>
      <c r="F9" s="19"/>
      <c r="G9" s="19"/>
      <c r="H9" s="19"/>
      <c r="I9" s="19"/>
      <c r="J9" s="19"/>
      <c r="K9" s="19"/>
      <c r="L9" s="19"/>
      <c r="M9" s="19"/>
      <c r="N9" s="19"/>
      <c r="O9" s="19"/>
      <c r="P9" s="19"/>
      <c r="Q9" s="19"/>
      <c r="R9" s="19"/>
      <c r="S9" s="19"/>
      <c r="T9" s="19"/>
      <c r="U9" s="19"/>
      <c r="V9" s="19"/>
      <c r="W9" s="19"/>
    </row>
    <row r="10" spans="1:23" ht="16.5" customHeight="1" x14ac:dyDescent="0.35">
      <c r="A10" s="117"/>
      <c r="B10" s="157" t="s">
        <v>300</v>
      </c>
      <c r="C10" s="158"/>
      <c r="D10" s="158"/>
      <c r="E10" s="159"/>
      <c r="F10" s="19"/>
      <c r="G10" s="19"/>
      <c r="H10" s="19"/>
      <c r="I10" s="19"/>
      <c r="J10" s="19"/>
      <c r="K10" s="19"/>
      <c r="L10" s="19"/>
      <c r="M10" s="19"/>
      <c r="N10" s="19"/>
      <c r="O10" s="19"/>
      <c r="P10" s="19"/>
      <c r="Q10" s="19"/>
      <c r="R10" s="19"/>
      <c r="S10" s="19"/>
      <c r="T10" s="19"/>
      <c r="U10" s="19"/>
      <c r="V10" s="19"/>
      <c r="W10" s="19"/>
    </row>
    <row r="11" spans="1:23" ht="15" customHeight="1" x14ac:dyDescent="0.35">
      <c r="A11" s="117"/>
      <c r="B11" s="147" t="s">
        <v>299</v>
      </c>
      <c r="C11" s="147" t="s">
        <v>93</v>
      </c>
      <c r="D11" s="147" t="s">
        <v>301</v>
      </c>
      <c r="E11" s="117"/>
      <c r="F11" s="19"/>
      <c r="G11" s="19"/>
      <c r="H11" s="19"/>
      <c r="I11" s="19"/>
      <c r="J11" s="19"/>
      <c r="K11" s="19"/>
      <c r="L11" s="19"/>
      <c r="M11" s="19"/>
      <c r="N11" s="19"/>
      <c r="O11" s="19"/>
      <c r="P11" s="19"/>
      <c r="Q11" s="19"/>
      <c r="R11" s="19"/>
      <c r="S11" s="19"/>
      <c r="T11" s="19"/>
      <c r="U11" s="19"/>
      <c r="V11" s="19"/>
      <c r="W11" s="19"/>
    </row>
    <row r="12" spans="1:23" s="343" customFormat="1" x14ac:dyDescent="0.35">
      <c r="A12" s="117"/>
      <c r="B12" s="350" t="s">
        <v>1186</v>
      </c>
      <c r="C12" s="351">
        <v>45530</v>
      </c>
      <c r="D12" s="352" t="s">
        <v>1241</v>
      </c>
      <c r="E12" s="353"/>
      <c r="F12" s="124"/>
      <c r="G12" s="119"/>
      <c r="H12" s="119"/>
      <c r="I12" s="119"/>
      <c r="J12" s="119"/>
      <c r="K12" s="119"/>
      <c r="L12" s="119"/>
      <c r="M12" s="119"/>
      <c r="N12" s="119"/>
      <c r="O12" s="119"/>
      <c r="P12" s="119"/>
      <c r="Q12" s="119"/>
      <c r="R12" s="119"/>
    </row>
    <row r="13" spans="1:23" s="341" customFormat="1" ht="14.25" customHeight="1" x14ac:dyDescent="0.35">
      <c r="A13" s="117"/>
      <c r="B13" s="339" t="s">
        <v>974</v>
      </c>
      <c r="C13" s="340">
        <v>44965</v>
      </c>
      <c r="D13" s="352"/>
      <c r="E13" s="353"/>
      <c r="F13" s="124"/>
      <c r="G13" s="117"/>
      <c r="H13" s="117"/>
      <c r="I13" s="117"/>
      <c r="J13" s="117"/>
      <c r="K13" s="117"/>
      <c r="L13" s="117"/>
      <c r="M13" s="117"/>
      <c r="N13" s="117"/>
      <c r="O13" s="117"/>
      <c r="P13" s="117"/>
      <c r="Q13" s="117"/>
      <c r="R13" s="117"/>
    </row>
    <row r="14" spans="1:23" s="341" customFormat="1" ht="14.25" customHeight="1" x14ac:dyDescent="0.35">
      <c r="A14" s="117"/>
      <c r="B14" s="339" t="s">
        <v>1098</v>
      </c>
      <c r="C14" s="340">
        <v>44620</v>
      </c>
      <c r="D14" s="352"/>
      <c r="E14" s="353"/>
      <c r="F14" s="124"/>
      <c r="G14" s="117"/>
      <c r="H14" s="117"/>
      <c r="I14" s="117"/>
      <c r="J14" s="117"/>
      <c r="K14" s="117"/>
      <c r="L14" s="117"/>
      <c r="M14" s="117"/>
      <c r="N14" s="117"/>
      <c r="O14" s="117"/>
      <c r="P14" s="117"/>
      <c r="Q14" s="117"/>
      <c r="R14" s="117"/>
    </row>
    <row r="15" spans="1:23" s="341" customFormat="1" x14ac:dyDescent="0.35">
      <c r="A15" s="119"/>
      <c r="B15" s="339">
        <v>3</v>
      </c>
      <c r="C15" s="340">
        <v>44309</v>
      </c>
      <c r="D15" s="352"/>
      <c r="E15" s="353"/>
      <c r="F15" s="124"/>
      <c r="G15" s="117"/>
      <c r="H15" s="117"/>
      <c r="I15" s="117"/>
      <c r="J15" s="117"/>
      <c r="K15" s="117"/>
      <c r="L15" s="117"/>
      <c r="M15" s="117"/>
      <c r="N15" s="117"/>
      <c r="O15" s="117"/>
      <c r="P15" s="117"/>
      <c r="Q15" s="117"/>
      <c r="R15" s="117"/>
    </row>
    <row r="16" spans="1:23" s="341" customFormat="1" x14ac:dyDescent="0.35">
      <c r="A16" s="119"/>
      <c r="B16" s="339">
        <v>2.2999999999999998</v>
      </c>
      <c r="C16" s="340">
        <v>44118</v>
      </c>
      <c r="D16" s="352"/>
      <c r="E16" s="353"/>
      <c r="F16" s="124"/>
      <c r="G16" s="117"/>
      <c r="H16" s="117"/>
      <c r="I16" s="117"/>
      <c r="J16" s="117"/>
      <c r="K16" s="117"/>
      <c r="L16" s="117"/>
      <c r="M16" s="117"/>
      <c r="N16" s="117"/>
      <c r="O16" s="117"/>
      <c r="P16" s="117"/>
      <c r="Q16" s="117"/>
      <c r="R16" s="117"/>
    </row>
    <row r="17" spans="1:23" s="341" customFormat="1" ht="14.25" customHeight="1" x14ac:dyDescent="0.35">
      <c r="A17" s="117"/>
      <c r="B17" s="339">
        <v>1</v>
      </c>
      <c r="C17" s="340">
        <v>43993</v>
      </c>
      <c r="D17" s="352"/>
      <c r="E17" s="353"/>
      <c r="F17" s="124"/>
      <c r="G17" s="117"/>
      <c r="H17" s="117"/>
      <c r="I17" s="117"/>
      <c r="J17" s="117"/>
      <c r="K17" s="117"/>
      <c r="L17" s="117"/>
      <c r="M17" s="117"/>
      <c r="N17" s="117"/>
      <c r="O17" s="117"/>
      <c r="P17" s="117"/>
      <c r="Q17" s="117"/>
      <c r="R17" s="117"/>
    </row>
    <row r="18" spans="1:23" ht="15" customHeight="1" x14ac:dyDescent="0.35">
      <c r="A18" s="117"/>
      <c r="B18" s="147"/>
      <c r="C18" s="147"/>
      <c r="D18" s="147"/>
      <c r="E18" s="117"/>
      <c r="F18" s="19"/>
      <c r="G18" s="19"/>
      <c r="H18" s="19"/>
      <c r="I18" s="19"/>
      <c r="J18" s="19"/>
      <c r="K18" s="19"/>
      <c r="L18" s="19"/>
      <c r="M18" s="19"/>
      <c r="N18" s="19"/>
      <c r="O18" s="19"/>
      <c r="P18" s="19"/>
      <c r="Q18" s="19"/>
      <c r="R18" s="19"/>
      <c r="S18" s="19"/>
      <c r="T18" s="19"/>
      <c r="U18" s="19"/>
      <c r="V18" s="19"/>
      <c r="W18" s="19"/>
    </row>
    <row r="19" spans="1:23" x14ac:dyDescent="0.35">
      <c r="A19" s="119"/>
      <c r="B19" s="160"/>
      <c r="C19" s="286"/>
      <c r="D19" s="352"/>
      <c r="E19" s="354"/>
      <c r="F19" s="19"/>
      <c r="G19" s="19"/>
      <c r="H19" s="19"/>
      <c r="I19" s="19"/>
      <c r="J19" s="19"/>
      <c r="K19" s="19"/>
      <c r="L19" s="19"/>
      <c r="M19" s="19"/>
      <c r="N19" s="19"/>
      <c r="O19" s="19"/>
      <c r="P19" s="19"/>
      <c r="Q19" s="19"/>
      <c r="R19" s="19"/>
      <c r="S19" s="19"/>
      <c r="T19" s="19"/>
      <c r="U19" s="19"/>
      <c r="V19" s="19"/>
      <c r="W19" s="19"/>
    </row>
    <row r="20" spans="1:23" x14ac:dyDescent="0.35">
      <c r="A20" s="119"/>
      <c r="B20" s="160"/>
      <c r="C20" s="161"/>
      <c r="D20" s="160"/>
      <c r="E20" s="19"/>
      <c r="F20" s="19"/>
      <c r="G20" s="19"/>
      <c r="H20" s="19"/>
      <c r="I20" s="19"/>
      <c r="J20" s="19"/>
      <c r="K20" s="19"/>
      <c r="L20" s="19"/>
      <c r="M20" s="19"/>
      <c r="N20" s="19"/>
      <c r="O20" s="19"/>
      <c r="P20" s="19"/>
      <c r="Q20" s="19"/>
      <c r="R20" s="19"/>
      <c r="S20" s="19"/>
      <c r="T20" s="19"/>
      <c r="U20" s="19"/>
      <c r="V20" s="19"/>
      <c r="W20" s="19"/>
    </row>
    <row r="21" spans="1:23" ht="20.25" customHeight="1" x14ac:dyDescent="0.35">
      <c r="A21" s="119"/>
      <c r="B21" s="358" t="s">
        <v>302</v>
      </c>
      <c r="C21" s="358"/>
      <c r="D21" s="358"/>
      <c r="E21" s="120"/>
      <c r="F21" s="19"/>
      <c r="G21" s="19"/>
      <c r="H21" s="19"/>
      <c r="I21" s="19"/>
      <c r="J21" s="19"/>
      <c r="K21" s="19"/>
      <c r="L21" s="19"/>
      <c r="M21" s="19"/>
      <c r="N21" s="19"/>
      <c r="O21" s="19"/>
      <c r="P21" s="19"/>
      <c r="Q21" s="19"/>
      <c r="R21" s="19"/>
      <c r="S21" s="19"/>
      <c r="T21" s="19"/>
      <c r="U21" s="19"/>
      <c r="V21" s="19"/>
      <c r="W21" s="19"/>
    </row>
    <row r="22" spans="1:23" ht="20.25" customHeight="1" x14ac:dyDescent="0.35">
      <c r="A22" s="120"/>
      <c r="B22" s="359" t="s">
        <v>303</v>
      </c>
      <c r="C22" s="359"/>
      <c r="D22" s="359"/>
      <c r="E22" s="119"/>
      <c r="F22" s="19"/>
      <c r="G22" s="19"/>
      <c r="H22" s="19"/>
      <c r="I22" s="19"/>
      <c r="J22" s="19"/>
      <c r="K22" s="19"/>
      <c r="L22" s="19"/>
      <c r="M22" s="19"/>
      <c r="N22" s="19"/>
      <c r="O22" s="19"/>
      <c r="P22" s="19"/>
      <c r="Q22" s="19"/>
      <c r="R22" s="19"/>
      <c r="S22" s="19"/>
      <c r="T22" s="19"/>
      <c r="U22" s="19"/>
      <c r="V22" s="19"/>
      <c r="W22" s="19"/>
    </row>
    <row r="23" spans="1:23" ht="20.25" customHeight="1" x14ac:dyDescent="0.35">
      <c r="A23" s="119"/>
      <c r="B23" s="358" t="s">
        <v>304</v>
      </c>
      <c r="C23" s="358"/>
      <c r="D23" s="358"/>
      <c r="E23" s="119"/>
      <c r="F23" s="19"/>
      <c r="G23" s="19"/>
      <c r="H23" s="19"/>
      <c r="I23" s="19"/>
      <c r="J23" s="19"/>
      <c r="K23" s="19"/>
      <c r="L23" s="19"/>
      <c r="M23" s="19"/>
      <c r="N23" s="19"/>
      <c r="O23" s="19"/>
      <c r="P23" s="19"/>
      <c r="Q23" s="19"/>
      <c r="R23" s="19"/>
      <c r="S23" s="19"/>
      <c r="T23" s="19"/>
      <c r="U23" s="19"/>
      <c r="V23" s="19"/>
      <c r="W23" s="19"/>
    </row>
    <row r="24" spans="1:23" ht="47.25" customHeight="1" x14ac:dyDescent="0.35">
      <c r="A24" s="119"/>
      <c r="B24" s="357" t="s">
        <v>305</v>
      </c>
      <c r="C24" s="357"/>
      <c r="D24" s="357"/>
      <c r="E24" s="119"/>
      <c r="F24" s="19"/>
      <c r="G24" s="19"/>
      <c r="H24" s="19"/>
      <c r="I24" s="19"/>
      <c r="J24" s="19"/>
      <c r="K24" s="19"/>
      <c r="L24" s="19"/>
      <c r="M24" s="19"/>
      <c r="N24" s="19"/>
      <c r="O24" s="19"/>
      <c r="P24" s="19"/>
      <c r="Q24" s="19"/>
      <c r="R24" s="19"/>
      <c r="S24" s="19"/>
      <c r="T24" s="19"/>
      <c r="U24" s="19"/>
      <c r="V24" s="19"/>
      <c r="W24" s="19"/>
    </row>
    <row r="25" spans="1:23" ht="20.25" customHeight="1" x14ac:dyDescent="0.35">
      <c r="A25" s="119"/>
      <c r="B25" s="358" t="s">
        <v>306</v>
      </c>
      <c r="C25" s="358"/>
      <c r="D25" s="358"/>
      <c r="E25" s="119"/>
      <c r="F25" s="19"/>
      <c r="G25" s="19"/>
      <c r="H25" s="19"/>
      <c r="I25" s="19"/>
      <c r="J25" s="19"/>
      <c r="K25" s="19"/>
      <c r="L25" s="19"/>
      <c r="M25" s="19"/>
      <c r="N25" s="19"/>
      <c r="O25" s="19"/>
      <c r="P25" s="19"/>
      <c r="Q25" s="19"/>
      <c r="R25" s="19"/>
      <c r="S25" s="19"/>
      <c r="T25" s="19"/>
      <c r="U25" s="19"/>
      <c r="V25" s="19"/>
      <c r="W25" s="19"/>
    </row>
    <row r="26" spans="1:23" ht="20.25" customHeight="1" x14ac:dyDescent="0.35">
      <c r="A26" s="119"/>
      <c r="B26" s="355" t="s">
        <v>307</v>
      </c>
      <c r="C26" s="355"/>
      <c r="D26" s="355"/>
      <c r="E26" s="119"/>
      <c r="F26" s="19"/>
      <c r="G26" s="19"/>
      <c r="H26" s="19"/>
      <c r="I26" s="19"/>
      <c r="J26" s="19"/>
      <c r="K26" s="19"/>
      <c r="L26" s="19"/>
      <c r="M26" s="19"/>
      <c r="N26" s="19"/>
      <c r="O26" s="19"/>
      <c r="P26" s="19"/>
      <c r="Q26" s="19"/>
      <c r="R26" s="19"/>
      <c r="S26" s="19"/>
      <c r="T26" s="19"/>
      <c r="U26" s="19"/>
      <c r="V26" s="19"/>
      <c r="W26" s="19"/>
    </row>
    <row r="27" spans="1:23" ht="20.25" customHeight="1" x14ac:dyDescent="0.35">
      <c r="A27" s="119"/>
      <c r="B27" s="356" t="s">
        <v>1224</v>
      </c>
      <c r="C27" s="356"/>
      <c r="D27" s="356"/>
      <c r="E27" s="119"/>
      <c r="F27" s="19"/>
      <c r="G27" s="19"/>
      <c r="H27" s="19"/>
      <c r="I27" s="19"/>
      <c r="J27" s="19"/>
      <c r="K27" s="19"/>
      <c r="L27" s="19"/>
      <c r="M27" s="19"/>
      <c r="N27" s="19"/>
      <c r="O27" s="19"/>
      <c r="P27" s="19"/>
      <c r="Q27" s="19"/>
      <c r="R27" s="19"/>
      <c r="S27" s="19"/>
      <c r="T27" s="19"/>
      <c r="U27" s="19"/>
      <c r="V27" s="19"/>
      <c r="W27" s="19"/>
    </row>
    <row r="28" spans="1:23" ht="73.400000000000006" customHeight="1" x14ac:dyDescent="0.35">
      <c r="A28" s="119"/>
      <c r="B28" s="357" t="s">
        <v>308</v>
      </c>
      <c r="C28" s="357"/>
      <c r="D28" s="357"/>
      <c r="E28" s="119"/>
      <c r="F28" s="19"/>
      <c r="G28" s="19"/>
      <c r="H28" s="19"/>
      <c r="I28" s="19"/>
      <c r="J28" s="19"/>
      <c r="K28" s="19"/>
      <c r="L28" s="19"/>
      <c r="M28" s="19"/>
      <c r="N28" s="19"/>
      <c r="O28" s="19"/>
      <c r="P28" s="19"/>
      <c r="Q28" s="19"/>
      <c r="R28" s="19"/>
      <c r="S28" s="19"/>
      <c r="T28" s="19"/>
      <c r="U28" s="19"/>
      <c r="V28" s="19"/>
      <c r="W28" s="19"/>
    </row>
    <row r="29" spans="1:23" ht="15" customHeight="1" x14ac:dyDescent="0.35">
      <c r="A29" s="119"/>
      <c r="B29" s="119"/>
      <c r="C29" s="119"/>
      <c r="D29" s="119"/>
      <c r="E29" s="119"/>
      <c r="F29" s="19"/>
      <c r="G29" s="19"/>
      <c r="H29" s="19"/>
      <c r="I29" s="19"/>
      <c r="J29" s="19"/>
      <c r="K29" s="19"/>
      <c r="L29" s="19"/>
      <c r="M29" s="19"/>
      <c r="N29" s="19"/>
      <c r="O29" s="19"/>
      <c r="P29" s="19"/>
      <c r="Q29" s="19"/>
      <c r="R29" s="19"/>
      <c r="S29" s="19"/>
      <c r="T29" s="19"/>
      <c r="U29" s="19"/>
      <c r="V29" s="19"/>
      <c r="W29" s="19"/>
    </row>
    <row r="30" spans="1:23" x14ac:dyDescent="0.35">
      <c r="A30" s="19"/>
      <c r="B30" s="19"/>
      <c r="C30" s="19"/>
      <c r="D30" s="19"/>
      <c r="E30" s="19"/>
      <c r="F30" s="19"/>
      <c r="G30" s="19"/>
      <c r="H30" s="19"/>
      <c r="I30" s="19"/>
      <c r="J30" s="19"/>
      <c r="K30" s="19"/>
      <c r="L30" s="19"/>
      <c r="M30" s="19"/>
      <c r="N30" s="19"/>
      <c r="O30" s="19"/>
      <c r="P30" s="19"/>
      <c r="Q30" s="19"/>
      <c r="R30" s="19"/>
      <c r="S30" s="19"/>
      <c r="T30" s="19"/>
      <c r="U30" s="19"/>
      <c r="V30" s="19"/>
      <c r="W30" s="19"/>
    </row>
    <row r="31" spans="1:23" x14ac:dyDescent="0.35">
      <c r="A31" s="19"/>
      <c r="B31" s="19"/>
      <c r="C31" s="19"/>
      <c r="D31" s="19"/>
      <c r="E31" s="19"/>
      <c r="F31" s="19"/>
      <c r="G31" s="19"/>
      <c r="H31" s="19"/>
      <c r="I31" s="19"/>
      <c r="J31" s="19"/>
      <c r="K31" s="19"/>
      <c r="L31" s="19"/>
      <c r="M31" s="19"/>
      <c r="N31" s="19"/>
      <c r="O31" s="19"/>
      <c r="P31" s="19"/>
      <c r="Q31" s="19"/>
      <c r="R31" s="19"/>
      <c r="S31" s="19"/>
      <c r="T31" s="19"/>
      <c r="U31" s="19"/>
      <c r="V31" s="19"/>
      <c r="W31" s="19"/>
    </row>
    <row r="32" spans="1:23" x14ac:dyDescent="0.35">
      <c r="A32" s="19"/>
      <c r="B32" s="19"/>
      <c r="C32" s="19"/>
      <c r="D32" s="19"/>
      <c r="E32" s="19"/>
      <c r="F32" s="19"/>
      <c r="G32" s="19"/>
      <c r="H32" s="19"/>
      <c r="I32" s="19"/>
      <c r="J32" s="19"/>
      <c r="K32" s="19"/>
      <c r="L32" s="19"/>
      <c r="M32" s="19"/>
      <c r="N32" s="19"/>
      <c r="O32" s="19"/>
      <c r="P32" s="19"/>
      <c r="Q32" s="19"/>
      <c r="R32" s="19"/>
      <c r="S32" s="19"/>
      <c r="T32" s="19"/>
      <c r="U32" s="19"/>
      <c r="V32" s="19"/>
      <c r="W32" s="19"/>
    </row>
    <row r="33" spans="1:23" x14ac:dyDescent="0.35">
      <c r="A33" s="19"/>
      <c r="B33" s="19"/>
      <c r="C33" s="19"/>
      <c r="D33" s="19"/>
      <c r="E33" s="19"/>
      <c r="F33" s="19"/>
      <c r="G33" s="19"/>
      <c r="H33" s="19"/>
      <c r="I33" s="19"/>
      <c r="J33" s="19"/>
      <c r="K33" s="19"/>
      <c r="L33" s="19"/>
      <c r="M33" s="19"/>
      <c r="N33" s="19"/>
      <c r="O33" s="19"/>
      <c r="P33" s="19"/>
      <c r="Q33" s="19"/>
      <c r="R33" s="19"/>
      <c r="S33" s="19"/>
      <c r="T33" s="19"/>
      <c r="U33" s="19"/>
      <c r="V33" s="19"/>
      <c r="W33" s="19"/>
    </row>
    <row r="34" spans="1:23" x14ac:dyDescent="0.35">
      <c r="A34" s="19"/>
      <c r="B34" s="19"/>
      <c r="C34" s="19"/>
      <c r="D34" s="19"/>
      <c r="E34" s="19"/>
      <c r="F34" s="19"/>
      <c r="G34" s="19"/>
      <c r="H34" s="19"/>
      <c r="I34" s="19"/>
      <c r="J34" s="19"/>
      <c r="K34" s="19"/>
      <c r="L34" s="19"/>
      <c r="M34" s="19"/>
      <c r="N34" s="19"/>
      <c r="O34" s="19"/>
      <c r="P34" s="19"/>
      <c r="Q34" s="19"/>
      <c r="R34" s="19"/>
      <c r="S34" s="19"/>
      <c r="T34" s="19"/>
      <c r="U34" s="19"/>
      <c r="V34" s="19"/>
      <c r="W34" s="19"/>
    </row>
    <row r="35" spans="1:23" x14ac:dyDescent="0.35">
      <c r="A35" s="19"/>
      <c r="B35" s="19"/>
      <c r="C35" s="19"/>
      <c r="D35" s="19"/>
      <c r="E35" s="19"/>
      <c r="F35" s="19"/>
      <c r="G35" s="19"/>
      <c r="H35" s="19"/>
      <c r="I35" s="19"/>
      <c r="J35" s="19"/>
      <c r="K35" s="19"/>
      <c r="L35" s="19"/>
      <c r="M35" s="19"/>
      <c r="N35" s="19"/>
      <c r="O35" s="19"/>
      <c r="P35" s="19"/>
      <c r="Q35" s="19"/>
      <c r="R35" s="19"/>
      <c r="S35" s="19"/>
      <c r="T35" s="19"/>
      <c r="U35" s="19"/>
      <c r="V35" s="19"/>
      <c r="W35" s="19"/>
    </row>
    <row r="36" spans="1:23" x14ac:dyDescent="0.35">
      <c r="A36" s="19"/>
      <c r="B36" s="19"/>
      <c r="C36" s="19"/>
      <c r="D36" s="19"/>
      <c r="E36" s="19"/>
      <c r="F36" s="19"/>
      <c r="G36" s="19"/>
      <c r="H36" s="19"/>
      <c r="I36" s="19"/>
      <c r="J36" s="19"/>
      <c r="K36" s="19"/>
      <c r="L36" s="19"/>
      <c r="M36" s="19"/>
      <c r="N36" s="19"/>
      <c r="O36" s="19"/>
      <c r="P36" s="19"/>
      <c r="Q36" s="19"/>
      <c r="R36" s="19"/>
      <c r="S36" s="19"/>
      <c r="T36" s="19"/>
      <c r="U36" s="19"/>
      <c r="V36" s="19"/>
      <c r="W36" s="19"/>
    </row>
    <row r="37" spans="1:23" x14ac:dyDescent="0.35">
      <c r="A37" s="19"/>
      <c r="B37" s="19"/>
      <c r="C37" s="19"/>
      <c r="D37" s="19"/>
      <c r="E37" s="19"/>
      <c r="F37" s="19"/>
      <c r="G37" s="19"/>
      <c r="H37" s="19"/>
      <c r="I37" s="19"/>
      <c r="J37" s="19"/>
      <c r="K37" s="19"/>
      <c r="L37" s="19"/>
      <c r="M37" s="19"/>
      <c r="N37" s="19"/>
      <c r="O37" s="19"/>
      <c r="P37" s="19"/>
      <c r="Q37" s="19"/>
      <c r="R37" s="19"/>
      <c r="S37" s="19"/>
      <c r="T37" s="19"/>
      <c r="U37" s="19"/>
      <c r="V37" s="19"/>
      <c r="W37" s="19"/>
    </row>
    <row r="38" spans="1:23" x14ac:dyDescent="0.35">
      <c r="A38" s="19"/>
      <c r="B38" s="19"/>
      <c r="C38" s="19"/>
      <c r="D38" s="19"/>
      <c r="E38" s="19"/>
      <c r="F38" s="19"/>
      <c r="G38" s="19"/>
      <c r="H38" s="19"/>
      <c r="I38" s="19"/>
      <c r="J38" s="19"/>
      <c r="K38" s="19"/>
      <c r="L38" s="19"/>
      <c r="M38" s="19"/>
      <c r="N38" s="19"/>
      <c r="O38" s="19"/>
      <c r="P38" s="19"/>
      <c r="Q38" s="19"/>
      <c r="R38" s="19"/>
      <c r="S38" s="19"/>
      <c r="T38" s="19"/>
      <c r="U38" s="19"/>
      <c r="V38" s="19"/>
      <c r="W38" s="19"/>
    </row>
    <row r="39" spans="1:23" x14ac:dyDescent="0.35">
      <c r="A39" s="19"/>
      <c r="B39" s="19"/>
      <c r="C39" s="19"/>
      <c r="D39" s="19"/>
      <c r="E39" s="19"/>
      <c r="F39" s="19"/>
      <c r="G39" s="19"/>
      <c r="H39" s="19"/>
      <c r="I39" s="19"/>
      <c r="J39" s="19"/>
      <c r="K39" s="19"/>
      <c r="L39" s="19"/>
      <c r="M39" s="19"/>
      <c r="N39" s="19"/>
      <c r="O39" s="19"/>
      <c r="P39" s="19"/>
      <c r="Q39" s="19"/>
      <c r="R39" s="19"/>
      <c r="S39" s="19"/>
      <c r="T39" s="19"/>
      <c r="U39" s="19"/>
      <c r="V39" s="19"/>
      <c r="W39" s="19"/>
    </row>
    <row r="40" spans="1:23" x14ac:dyDescent="0.35">
      <c r="A40" s="19"/>
      <c r="B40" s="19"/>
      <c r="C40" s="19"/>
      <c r="D40" s="19"/>
      <c r="E40" s="19"/>
      <c r="F40" s="19"/>
      <c r="G40" s="19"/>
      <c r="H40" s="19"/>
      <c r="I40" s="19"/>
      <c r="J40" s="19"/>
      <c r="K40" s="19"/>
      <c r="L40" s="19"/>
      <c r="M40" s="19"/>
      <c r="N40" s="19"/>
      <c r="O40" s="19"/>
      <c r="P40" s="19"/>
      <c r="Q40" s="19"/>
      <c r="R40" s="19"/>
      <c r="S40" s="19"/>
      <c r="T40" s="19"/>
      <c r="U40" s="19"/>
      <c r="V40" s="19"/>
      <c r="W40" s="19"/>
    </row>
    <row r="41" spans="1:23" x14ac:dyDescent="0.35">
      <c r="A41" s="19"/>
      <c r="B41" s="19"/>
      <c r="C41" s="19"/>
      <c r="D41" s="19"/>
      <c r="E41" s="19"/>
      <c r="F41" s="19"/>
      <c r="G41" s="19"/>
      <c r="H41" s="19"/>
      <c r="I41" s="19"/>
      <c r="J41" s="19"/>
      <c r="K41" s="19"/>
      <c r="L41" s="19"/>
      <c r="M41" s="19"/>
      <c r="N41" s="19"/>
      <c r="O41" s="19"/>
      <c r="P41" s="19"/>
      <c r="Q41" s="19"/>
      <c r="R41" s="19"/>
      <c r="S41" s="19"/>
      <c r="T41" s="19"/>
      <c r="U41" s="19"/>
      <c r="V41" s="19"/>
      <c r="W41" s="19"/>
    </row>
    <row r="42" spans="1:23" x14ac:dyDescent="0.35">
      <c r="A42" s="19"/>
      <c r="B42" s="19"/>
      <c r="C42" s="19"/>
      <c r="D42" s="19"/>
      <c r="E42" s="19"/>
      <c r="F42" s="19"/>
      <c r="G42" s="19"/>
      <c r="H42" s="19"/>
      <c r="I42" s="19"/>
      <c r="J42" s="19"/>
      <c r="K42" s="19"/>
      <c r="L42" s="19"/>
      <c r="M42" s="19"/>
      <c r="N42" s="19"/>
      <c r="O42" s="19"/>
      <c r="P42" s="19"/>
      <c r="Q42" s="19"/>
      <c r="R42" s="19"/>
      <c r="S42" s="19"/>
      <c r="T42" s="19"/>
      <c r="U42" s="19"/>
      <c r="V42" s="19"/>
      <c r="W42" s="19"/>
    </row>
    <row r="43" spans="1:23" x14ac:dyDescent="0.35">
      <c r="A43" s="19"/>
      <c r="B43" s="19"/>
      <c r="C43" s="19"/>
      <c r="D43" s="19"/>
      <c r="E43" s="19"/>
      <c r="F43" s="19"/>
      <c r="G43" s="19"/>
      <c r="H43" s="19"/>
      <c r="I43" s="19"/>
      <c r="J43" s="19"/>
      <c r="K43" s="19"/>
      <c r="L43" s="19"/>
      <c r="M43" s="19"/>
      <c r="N43" s="19"/>
      <c r="O43" s="19"/>
      <c r="P43" s="19"/>
      <c r="Q43" s="19"/>
      <c r="R43" s="19"/>
      <c r="S43" s="19"/>
      <c r="T43" s="19"/>
      <c r="U43" s="19"/>
      <c r="V43" s="19"/>
      <c r="W43" s="19"/>
    </row>
    <row r="44" spans="1:23" x14ac:dyDescent="0.35">
      <c r="A44" s="19"/>
      <c r="B44" s="19"/>
      <c r="C44" s="19"/>
      <c r="D44" s="19"/>
      <c r="E44" s="19"/>
      <c r="F44" s="19"/>
      <c r="G44" s="19"/>
      <c r="H44" s="19"/>
      <c r="I44" s="19"/>
      <c r="J44" s="19"/>
      <c r="K44" s="19"/>
      <c r="L44" s="19"/>
      <c r="M44" s="19"/>
      <c r="N44" s="19"/>
      <c r="O44" s="19"/>
      <c r="P44" s="19"/>
      <c r="Q44" s="19"/>
      <c r="R44" s="19"/>
      <c r="S44" s="19"/>
      <c r="T44" s="19"/>
      <c r="U44" s="19"/>
      <c r="V44" s="19"/>
      <c r="W44" s="19"/>
    </row>
    <row r="45" spans="1:23" x14ac:dyDescent="0.35">
      <c r="A45" s="19"/>
      <c r="B45" s="19"/>
      <c r="C45" s="19"/>
      <c r="D45" s="19"/>
      <c r="E45" s="19"/>
      <c r="F45" s="19"/>
      <c r="G45" s="19"/>
      <c r="H45" s="19"/>
      <c r="I45" s="19"/>
      <c r="J45" s="19"/>
      <c r="K45" s="19"/>
      <c r="L45" s="19"/>
      <c r="M45" s="19"/>
      <c r="N45" s="19"/>
      <c r="O45" s="19"/>
      <c r="P45" s="19"/>
      <c r="Q45" s="19"/>
      <c r="R45" s="19"/>
      <c r="S45" s="19"/>
      <c r="T45" s="19"/>
      <c r="U45" s="19"/>
      <c r="V45" s="19"/>
      <c r="W45" s="19"/>
    </row>
    <row r="46" spans="1:23" x14ac:dyDescent="0.35">
      <c r="A46" s="19"/>
      <c r="B46" s="19"/>
      <c r="C46" s="19"/>
      <c r="D46" s="19"/>
      <c r="E46" s="19"/>
      <c r="F46" s="19"/>
      <c r="G46" s="19"/>
      <c r="H46" s="19"/>
      <c r="I46" s="19"/>
      <c r="J46" s="19"/>
      <c r="K46" s="19"/>
      <c r="L46" s="19"/>
      <c r="M46" s="19"/>
      <c r="N46" s="19"/>
      <c r="O46" s="19"/>
      <c r="P46" s="19"/>
      <c r="Q46" s="19"/>
      <c r="R46" s="19"/>
      <c r="S46" s="19"/>
      <c r="T46" s="19"/>
      <c r="U46" s="19"/>
      <c r="V46" s="19"/>
      <c r="W46" s="19"/>
    </row>
    <row r="47" spans="1:23" x14ac:dyDescent="0.35">
      <c r="A47" s="19"/>
      <c r="B47" s="19"/>
      <c r="C47" s="19"/>
      <c r="D47" s="19"/>
      <c r="E47" s="19"/>
      <c r="F47" s="19"/>
      <c r="G47" s="19"/>
      <c r="H47" s="19"/>
      <c r="I47" s="19"/>
      <c r="J47" s="19"/>
      <c r="K47" s="19"/>
      <c r="L47" s="19"/>
      <c r="M47" s="19"/>
      <c r="N47" s="19"/>
      <c r="O47" s="19"/>
      <c r="P47" s="19"/>
      <c r="Q47" s="19"/>
      <c r="R47" s="19"/>
      <c r="S47" s="19"/>
      <c r="T47" s="19"/>
      <c r="U47" s="19"/>
      <c r="V47" s="19"/>
      <c r="W47" s="19"/>
    </row>
    <row r="48" spans="1:23" x14ac:dyDescent="0.35">
      <c r="A48" s="19"/>
      <c r="B48" s="19"/>
      <c r="C48" s="19"/>
      <c r="D48" s="19"/>
      <c r="E48" s="19"/>
      <c r="F48" s="19"/>
      <c r="G48" s="19"/>
      <c r="H48" s="19"/>
      <c r="I48" s="19"/>
      <c r="J48" s="19"/>
      <c r="K48" s="19"/>
      <c r="L48" s="19"/>
      <c r="M48" s="19"/>
      <c r="N48" s="19"/>
      <c r="O48" s="19"/>
      <c r="P48" s="19"/>
      <c r="Q48" s="19"/>
      <c r="R48" s="19"/>
      <c r="S48" s="19"/>
      <c r="T48" s="19"/>
      <c r="U48" s="19"/>
      <c r="V48" s="19"/>
      <c r="W48" s="19"/>
    </row>
    <row r="49" spans="1:23" x14ac:dyDescent="0.35">
      <c r="A49" s="19"/>
      <c r="B49" s="19"/>
      <c r="C49" s="19"/>
      <c r="D49" s="19"/>
      <c r="E49" s="19"/>
      <c r="F49" s="19"/>
      <c r="G49" s="19"/>
      <c r="H49" s="19"/>
      <c r="I49" s="19"/>
      <c r="J49" s="19"/>
      <c r="K49" s="19"/>
      <c r="L49" s="19"/>
      <c r="M49" s="19"/>
      <c r="N49" s="19"/>
      <c r="O49" s="19"/>
      <c r="P49" s="19"/>
      <c r="Q49" s="19"/>
      <c r="R49" s="19"/>
      <c r="S49" s="19"/>
      <c r="T49" s="19"/>
      <c r="U49" s="19"/>
      <c r="V49" s="19"/>
      <c r="W49" s="19"/>
    </row>
    <row r="50" spans="1:23" x14ac:dyDescent="0.35">
      <c r="A50" s="19"/>
      <c r="B50" s="19"/>
      <c r="C50" s="19"/>
      <c r="D50" s="19"/>
      <c r="E50" s="19"/>
      <c r="F50" s="19"/>
      <c r="G50" s="19"/>
      <c r="H50" s="19"/>
      <c r="I50" s="19"/>
      <c r="J50" s="19"/>
      <c r="K50" s="19"/>
      <c r="L50" s="19"/>
      <c r="M50" s="19"/>
      <c r="N50" s="19"/>
      <c r="O50" s="19"/>
      <c r="P50" s="19"/>
      <c r="Q50" s="19"/>
      <c r="R50" s="19"/>
      <c r="S50" s="19"/>
      <c r="T50" s="19"/>
      <c r="U50" s="19"/>
      <c r="V50" s="19"/>
      <c r="W50" s="19"/>
    </row>
    <row r="51" spans="1:23" x14ac:dyDescent="0.35">
      <c r="A51" s="19"/>
      <c r="B51" s="19"/>
      <c r="C51" s="19"/>
      <c r="D51" s="19"/>
      <c r="E51" s="19"/>
      <c r="F51" s="19"/>
      <c r="G51" s="19"/>
      <c r="H51" s="19"/>
      <c r="I51" s="19"/>
      <c r="J51" s="19"/>
      <c r="K51" s="19"/>
      <c r="L51" s="19"/>
      <c r="M51" s="19"/>
      <c r="N51" s="19"/>
      <c r="O51" s="19"/>
      <c r="P51" s="19"/>
      <c r="Q51" s="19"/>
      <c r="R51" s="19"/>
      <c r="S51" s="19"/>
      <c r="T51" s="19"/>
      <c r="U51" s="19"/>
      <c r="V51" s="19"/>
      <c r="W51" s="19"/>
    </row>
    <row r="52" spans="1:23" x14ac:dyDescent="0.35">
      <c r="A52" s="19"/>
      <c r="B52" s="19"/>
      <c r="C52" s="19"/>
      <c r="D52" s="19"/>
      <c r="E52" s="19"/>
      <c r="F52" s="19"/>
      <c r="G52" s="19"/>
      <c r="H52" s="19"/>
      <c r="I52" s="19"/>
      <c r="J52" s="19"/>
      <c r="K52" s="19"/>
      <c r="L52" s="19"/>
      <c r="M52" s="19"/>
      <c r="N52" s="19"/>
      <c r="O52" s="19"/>
      <c r="P52" s="19"/>
      <c r="Q52" s="19"/>
      <c r="R52" s="19"/>
      <c r="S52" s="19"/>
      <c r="T52" s="19"/>
      <c r="U52" s="19"/>
      <c r="V52" s="19"/>
      <c r="W52" s="19"/>
    </row>
    <row r="53" spans="1:23" x14ac:dyDescent="0.35">
      <c r="A53" s="19"/>
      <c r="B53" s="19"/>
      <c r="C53" s="19"/>
      <c r="D53" s="19"/>
      <c r="E53" s="19"/>
      <c r="F53" s="19"/>
      <c r="G53" s="19"/>
      <c r="H53" s="19"/>
      <c r="I53" s="19"/>
      <c r="J53" s="19"/>
      <c r="K53" s="19"/>
      <c r="L53" s="19"/>
      <c r="M53" s="19"/>
      <c r="N53" s="19"/>
      <c r="O53" s="19"/>
      <c r="P53" s="19"/>
      <c r="Q53" s="19"/>
      <c r="R53" s="19"/>
      <c r="S53" s="19"/>
      <c r="T53" s="19"/>
      <c r="U53" s="19"/>
      <c r="V53" s="19"/>
      <c r="W53" s="19"/>
    </row>
    <row r="54" spans="1:23" x14ac:dyDescent="0.35">
      <c r="A54" s="19"/>
      <c r="B54" s="19"/>
      <c r="C54" s="19"/>
      <c r="D54" s="19"/>
      <c r="E54" s="19"/>
      <c r="F54" s="19"/>
      <c r="G54" s="19"/>
      <c r="H54" s="19"/>
      <c r="I54" s="19"/>
      <c r="J54" s="19"/>
      <c r="K54" s="19"/>
      <c r="L54" s="19"/>
      <c r="M54" s="19"/>
      <c r="N54" s="19"/>
      <c r="O54" s="19"/>
      <c r="P54" s="19"/>
      <c r="Q54" s="19"/>
      <c r="R54" s="19"/>
      <c r="S54" s="19"/>
      <c r="T54" s="19"/>
      <c r="U54" s="19"/>
      <c r="V54" s="19"/>
      <c r="W54" s="19"/>
    </row>
    <row r="55" spans="1:23" x14ac:dyDescent="0.35">
      <c r="A55" s="19"/>
      <c r="B55" s="19"/>
      <c r="C55" s="19"/>
      <c r="D55" s="19"/>
      <c r="E55" s="19"/>
      <c r="F55" s="19"/>
      <c r="G55" s="19"/>
      <c r="H55" s="19"/>
      <c r="I55" s="19"/>
      <c r="J55" s="19"/>
      <c r="K55" s="19"/>
      <c r="L55" s="19"/>
      <c r="M55" s="19"/>
      <c r="N55" s="19"/>
      <c r="O55" s="19"/>
      <c r="P55" s="19"/>
      <c r="Q55" s="19"/>
      <c r="R55" s="19"/>
      <c r="S55" s="19"/>
      <c r="T55" s="19"/>
      <c r="U55" s="19"/>
      <c r="V55" s="19"/>
      <c r="W55" s="19"/>
    </row>
    <row r="56" spans="1:23" x14ac:dyDescent="0.35">
      <c r="A56" s="19"/>
      <c r="B56" s="19"/>
      <c r="C56" s="19"/>
      <c r="D56" s="19"/>
      <c r="E56" s="19"/>
      <c r="F56" s="19"/>
      <c r="G56" s="19"/>
      <c r="H56" s="19"/>
      <c r="I56" s="19"/>
      <c r="J56" s="19"/>
      <c r="K56" s="19"/>
      <c r="L56" s="19"/>
      <c r="M56" s="19"/>
      <c r="N56" s="19"/>
      <c r="O56" s="19"/>
      <c r="P56" s="19"/>
      <c r="Q56" s="19"/>
      <c r="R56" s="19"/>
      <c r="S56" s="19"/>
      <c r="T56" s="19"/>
      <c r="U56" s="19"/>
      <c r="V56" s="19"/>
      <c r="W56" s="19"/>
    </row>
    <row r="57" spans="1:23" x14ac:dyDescent="0.35">
      <c r="A57" s="19"/>
      <c r="B57" s="19"/>
      <c r="C57" s="19"/>
      <c r="D57" s="19"/>
      <c r="E57" s="19"/>
      <c r="F57" s="19"/>
      <c r="G57" s="19"/>
      <c r="H57" s="19"/>
      <c r="I57" s="19"/>
      <c r="J57" s="19"/>
      <c r="K57" s="19"/>
      <c r="L57" s="19"/>
      <c r="M57" s="19"/>
      <c r="N57" s="19"/>
      <c r="O57" s="19"/>
      <c r="P57" s="19"/>
      <c r="Q57" s="19"/>
      <c r="R57" s="19"/>
      <c r="S57" s="19"/>
      <c r="T57" s="19"/>
      <c r="U57" s="19"/>
      <c r="V57" s="19"/>
      <c r="W57" s="19"/>
    </row>
    <row r="58" spans="1:23" x14ac:dyDescent="0.35">
      <c r="A58" s="19"/>
      <c r="B58" s="19"/>
      <c r="C58" s="19"/>
      <c r="D58" s="19"/>
      <c r="E58" s="19"/>
      <c r="F58" s="19"/>
      <c r="G58" s="19"/>
      <c r="H58" s="19"/>
      <c r="I58" s="19"/>
      <c r="J58" s="19"/>
      <c r="K58" s="19"/>
      <c r="L58" s="19"/>
      <c r="M58" s="19"/>
      <c r="N58" s="19"/>
      <c r="O58" s="19"/>
      <c r="P58" s="19"/>
      <c r="Q58" s="19"/>
      <c r="R58" s="19"/>
      <c r="S58" s="19"/>
      <c r="T58" s="19"/>
      <c r="U58" s="19"/>
      <c r="V58" s="19"/>
      <c r="W58" s="19"/>
    </row>
    <row r="59" spans="1:23" x14ac:dyDescent="0.35">
      <c r="A59" s="19"/>
      <c r="B59" s="19"/>
      <c r="C59" s="19"/>
      <c r="D59" s="19"/>
      <c r="E59" s="19"/>
      <c r="F59" s="19"/>
      <c r="G59" s="19"/>
      <c r="H59" s="19"/>
      <c r="I59" s="19"/>
      <c r="J59" s="19"/>
      <c r="K59" s="19"/>
      <c r="L59" s="19"/>
      <c r="M59" s="19"/>
      <c r="N59" s="19"/>
      <c r="O59" s="19"/>
      <c r="P59" s="19"/>
      <c r="Q59" s="19"/>
      <c r="R59" s="19"/>
      <c r="S59" s="19"/>
      <c r="T59" s="19"/>
      <c r="U59" s="19"/>
      <c r="V59" s="19"/>
      <c r="W59" s="19"/>
    </row>
    <row r="60" spans="1:23" x14ac:dyDescent="0.35">
      <c r="A60" s="19"/>
      <c r="B60" s="19"/>
      <c r="C60" s="19"/>
      <c r="D60" s="19"/>
      <c r="E60" s="19"/>
      <c r="F60" s="19"/>
      <c r="G60" s="19"/>
      <c r="H60" s="19"/>
      <c r="I60" s="19"/>
      <c r="J60" s="19"/>
      <c r="K60" s="19"/>
      <c r="L60" s="19"/>
      <c r="M60" s="19"/>
      <c r="N60" s="19"/>
      <c r="O60" s="19"/>
      <c r="P60" s="19"/>
      <c r="Q60" s="19"/>
      <c r="R60" s="19"/>
      <c r="S60" s="19"/>
      <c r="T60" s="19"/>
      <c r="U60" s="19"/>
      <c r="V60" s="19"/>
      <c r="W60" s="19"/>
    </row>
    <row r="61" spans="1:23" x14ac:dyDescent="0.35">
      <c r="A61" s="19"/>
      <c r="B61" s="19"/>
      <c r="C61" s="19"/>
      <c r="D61" s="19"/>
      <c r="E61" s="19"/>
      <c r="F61" s="19"/>
      <c r="G61" s="19"/>
      <c r="H61" s="19"/>
      <c r="I61" s="19"/>
      <c r="J61" s="19"/>
      <c r="K61" s="19"/>
      <c r="L61" s="19"/>
      <c r="M61" s="19"/>
      <c r="N61" s="19"/>
      <c r="O61" s="19"/>
      <c r="P61" s="19"/>
      <c r="Q61" s="19"/>
      <c r="R61" s="19"/>
      <c r="S61" s="19"/>
      <c r="T61" s="19"/>
      <c r="U61" s="19"/>
      <c r="V61" s="19"/>
      <c r="W61" s="19"/>
    </row>
    <row r="62" spans="1:23" x14ac:dyDescent="0.35">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35">
      <c r="A63" s="19"/>
      <c r="B63" s="19"/>
      <c r="C63" s="19"/>
      <c r="D63" s="19"/>
      <c r="E63" s="19"/>
      <c r="F63" s="19"/>
      <c r="G63" s="19"/>
      <c r="H63" s="19"/>
      <c r="I63" s="19"/>
      <c r="J63" s="19"/>
      <c r="K63" s="19"/>
      <c r="L63" s="19"/>
      <c r="M63" s="19"/>
      <c r="N63" s="19"/>
      <c r="O63" s="19"/>
      <c r="P63" s="19"/>
      <c r="Q63" s="19"/>
      <c r="R63" s="19"/>
      <c r="S63" s="19"/>
      <c r="T63" s="19"/>
      <c r="U63" s="19"/>
      <c r="V63" s="19"/>
      <c r="W63" s="19"/>
    </row>
    <row r="64" spans="1:23" x14ac:dyDescent="0.35">
      <c r="A64" s="19"/>
      <c r="B64" s="19"/>
      <c r="C64" s="19"/>
      <c r="D64" s="19"/>
      <c r="E64" s="19"/>
      <c r="F64" s="19"/>
      <c r="G64" s="19"/>
      <c r="H64" s="19"/>
      <c r="I64" s="19"/>
      <c r="J64" s="19"/>
      <c r="K64" s="19"/>
      <c r="L64" s="19"/>
      <c r="M64" s="19"/>
      <c r="N64" s="19"/>
      <c r="O64" s="19"/>
      <c r="P64" s="19"/>
      <c r="Q64" s="19"/>
      <c r="R64" s="19"/>
      <c r="S64" s="19"/>
      <c r="T64" s="19"/>
      <c r="U64" s="19"/>
      <c r="V64" s="19"/>
      <c r="W64" s="19"/>
    </row>
    <row r="65" spans="1:23" x14ac:dyDescent="0.35">
      <c r="A65" s="19"/>
      <c r="B65" s="19"/>
      <c r="C65" s="19"/>
      <c r="D65" s="19"/>
      <c r="E65" s="19"/>
      <c r="F65" s="19"/>
      <c r="G65" s="19"/>
      <c r="H65" s="19"/>
      <c r="I65" s="19"/>
      <c r="J65" s="19"/>
      <c r="K65" s="19"/>
      <c r="L65" s="19"/>
      <c r="M65" s="19"/>
      <c r="N65" s="19"/>
      <c r="O65" s="19"/>
      <c r="P65" s="19"/>
      <c r="Q65" s="19"/>
      <c r="R65" s="19"/>
      <c r="S65" s="19"/>
      <c r="T65" s="19"/>
      <c r="U65" s="19"/>
      <c r="V65" s="19"/>
      <c r="W65" s="19"/>
    </row>
    <row r="66" spans="1:23" x14ac:dyDescent="0.35">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35">
      <c r="A67" s="19"/>
      <c r="B67" s="19"/>
      <c r="C67" s="19"/>
      <c r="D67" s="19"/>
      <c r="E67" s="19"/>
      <c r="F67" s="19"/>
      <c r="G67" s="19"/>
      <c r="H67" s="19"/>
      <c r="I67" s="19"/>
      <c r="J67" s="19"/>
      <c r="K67" s="19"/>
      <c r="L67" s="19"/>
      <c r="M67" s="19"/>
      <c r="N67" s="19"/>
      <c r="O67" s="19"/>
      <c r="P67" s="19"/>
      <c r="Q67" s="19"/>
      <c r="R67" s="19"/>
      <c r="S67" s="19"/>
      <c r="T67" s="19"/>
      <c r="U67" s="19"/>
      <c r="V67" s="19"/>
      <c r="W67" s="19"/>
    </row>
    <row r="68" spans="1:23" x14ac:dyDescent="0.35">
      <c r="A68" s="19"/>
      <c r="B68" s="19"/>
      <c r="C68" s="19"/>
      <c r="D68" s="19"/>
      <c r="E68" s="19"/>
      <c r="F68" s="19"/>
      <c r="G68" s="19"/>
      <c r="H68" s="19"/>
      <c r="I68" s="19"/>
      <c r="J68" s="19"/>
      <c r="K68" s="19"/>
      <c r="L68" s="19"/>
      <c r="M68" s="19"/>
      <c r="N68" s="19"/>
      <c r="O68" s="19"/>
      <c r="P68" s="19"/>
      <c r="Q68" s="19"/>
      <c r="R68" s="19"/>
      <c r="S68" s="19"/>
      <c r="T68" s="19"/>
      <c r="U68" s="19"/>
      <c r="V68" s="19"/>
      <c r="W68" s="19"/>
    </row>
    <row r="69" spans="1:23" x14ac:dyDescent="0.35">
      <c r="A69" s="19"/>
      <c r="B69" s="19"/>
      <c r="C69" s="19"/>
      <c r="D69" s="19"/>
      <c r="E69" s="19"/>
      <c r="F69" s="19"/>
      <c r="G69" s="19"/>
      <c r="H69" s="19"/>
      <c r="I69" s="19"/>
      <c r="J69" s="19"/>
      <c r="K69" s="19"/>
      <c r="L69" s="19"/>
      <c r="M69" s="19"/>
      <c r="N69" s="19"/>
      <c r="O69" s="19"/>
      <c r="P69" s="19"/>
      <c r="Q69" s="19"/>
      <c r="R69" s="19"/>
      <c r="S69" s="19"/>
      <c r="T69" s="19"/>
      <c r="U69" s="19"/>
      <c r="V69" s="19"/>
      <c r="W69" s="19"/>
    </row>
    <row r="70" spans="1:23" x14ac:dyDescent="0.35">
      <c r="A70" s="19"/>
      <c r="B70" s="19"/>
      <c r="C70" s="19"/>
      <c r="D70" s="19"/>
      <c r="E70" s="19"/>
      <c r="F70" s="19"/>
      <c r="G70" s="19"/>
      <c r="H70" s="19"/>
      <c r="I70" s="19"/>
      <c r="J70" s="19"/>
      <c r="K70" s="19"/>
      <c r="L70" s="19"/>
      <c r="M70" s="19"/>
      <c r="N70" s="19"/>
      <c r="O70" s="19"/>
      <c r="P70" s="19"/>
      <c r="Q70" s="19"/>
      <c r="R70" s="19"/>
      <c r="S70" s="19"/>
      <c r="T70" s="19"/>
      <c r="U70" s="19"/>
      <c r="V70" s="19"/>
      <c r="W70" s="19"/>
    </row>
    <row r="71" spans="1:23" x14ac:dyDescent="0.35">
      <c r="A71" s="19"/>
      <c r="B71" s="19"/>
      <c r="C71" s="19"/>
      <c r="D71" s="19"/>
      <c r="E71" s="19"/>
      <c r="F71" s="19"/>
      <c r="G71" s="19"/>
      <c r="H71" s="19"/>
      <c r="I71" s="19"/>
      <c r="J71" s="19"/>
      <c r="K71" s="19"/>
      <c r="L71" s="19"/>
      <c r="M71" s="19"/>
      <c r="N71" s="19"/>
      <c r="O71" s="19"/>
      <c r="P71" s="19"/>
      <c r="Q71" s="19"/>
      <c r="R71" s="19"/>
      <c r="S71" s="19"/>
      <c r="T71" s="19"/>
      <c r="U71" s="19"/>
      <c r="V71" s="19"/>
      <c r="W71" s="19"/>
    </row>
    <row r="72" spans="1:23" x14ac:dyDescent="0.35">
      <c r="A72" s="19"/>
      <c r="B72" s="19"/>
      <c r="C72" s="19"/>
      <c r="D72" s="19"/>
      <c r="E72" s="19"/>
      <c r="F72" s="19"/>
      <c r="G72" s="19"/>
      <c r="H72" s="19"/>
      <c r="I72" s="19"/>
      <c r="J72" s="19"/>
      <c r="K72" s="19"/>
      <c r="L72" s="19"/>
      <c r="M72" s="19"/>
      <c r="N72" s="19"/>
      <c r="O72" s="19"/>
      <c r="P72" s="19"/>
      <c r="Q72" s="19"/>
      <c r="R72" s="19"/>
      <c r="S72" s="19"/>
      <c r="T72" s="19"/>
      <c r="U72" s="19"/>
      <c r="V72" s="19"/>
      <c r="W72" s="19"/>
    </row>
    <row r="73" spans="1:23" x14ac:dyDescent="0.35">
      <c r="A73" s="19"/>
      <c r="B73" s="19"/>
      <c r="C73" s="19"/>
      <c r="D73" s="19"/>
      <c r="E73" s="19"/>
      <c r="F73" s="19"/>
      <c r="G73" s="19"/>
      <c r="H73" s="19"/>
      <c r="I73" s="19"/>
      <c r="J73" s="19"/>
      <c r="K73" s="19"/>
      <c r="L73" s="19"/>
      <c r="M73" s="19"/>
      <c r="N73" s="19"/>
      <c r="O73" s="19"/>
      <c r="P73" s="19"/>
      <c r="Q73" s="19"/>
      <c r="R73" s="19"/>
      <c r="S73" s="19"/>
      <c r="T73" s="19"/>
      <c r="U73" s="19"/>
      <c r="V73" s="19"/>
      <c r="W73" s="19"/>
    </row>
    <row r="74" spans="1:23" x14ac:dyDescent="0.35">
      <c r="A74" s="19"/>
      <c r="B74" s="19"/>
      <c r="C74" s="19"/>
      <c r="D74" s="19"/>
      <c r="E74" s="19"/>
      <c r="F74" s="19"/>
      <c r="G74" s="19"/>
      <c r="H74" s="19"/>
      <c r="I74" s="19"/>
      <c r="J74" s="19"/>
      <c r="K74" s="19"/>
      <c r="L74" s="19"/>
      <c r="M74" s="19"/>
      <c r="N74" s="19"/>
      <c r="O74" s="19"/>
      <c r="P74" s="19"/>
      <c r="Q74" s="19"/>
      <c r="R74" s="19"/>
      <c r="S74" s="19"/>
      <c r="T74" s="19"/>
      <c r="U74" s="19"/>
      <c r="V74" s="19"/>
      <c r="W74" s="19"/>
    </row>
    <row r="75" spans="1:23" x14ac:dyDescent="0.35">
      <c r="A75" s="19"/>
      <c r="B75" s="19"/>
      <c r="C75" s="19"/>
      <c r="D75" s="19"/>
      <c r="E75" s="19"/>
      <c r="F75" s="19"/>
      <c r="G75" s="19"/>
      <c r="H75" s="19"/>
      <c r="I75" s="19"/>
      <c r="J75" s="19"/>
      <c r="K75" s="19"/>
      <c r="L75" s="19"/>
      <c r="M75" s="19"/>
      <c r="N75" s="19"/>
      <c r="O75" s="19"/>
      <c r="P75" s="19"/>
      <c r="Q75" s="19"/>
      <c r="R75" s="19"/>
      <c r="S75" s="19"/>
      <c r="T75" s="19"/>
      <c r="U75" s="19"/>
      <c r="V75" s="19"/>
      <c r="W75" s="19"/>
    </row>
    <row r="76" spans="1:23" x14ac:dyDescent="0.35">
      <c r="A76" s="19"/>
      <c r="B76" s="19"/>
      <c r="C76" s="19"/>
      <c r="D76" s="19"/>
      <c r="E76" s="19"/>
      <c r="F76" s="19"/>
      <c r="G76" s="19"/>
      <c r="H76" s="19"/>
      <c r="I76" s="19"/>
      <c r="J76" s="19"/>
      <c r="K76" s="19"/>
      <c r="L76" s="19"/>
      <c r="M76" s="19"/>
      <c r="N76" s="19"/>
      <c r="O76" s="19"/>
      <c r="P76" s="19"/>
      <c r="Q76" s="19"/>
      <c r="R76" s="19"/>
      <c r="S76" s="19"/>
      <c r="T76" s="19"/>
      <c r="U76" s="19"/>
      <c r="V76" s="19"/>
      <c r="W76" s="19"/>
    </row>
    <row r="77" spans="1:23" x14ac:dyDescent="0.35">
      <c r="A77" s="19"/>
      <c r="B77" s="19"/>
      <c r="C77" s="19"/>
      <c r="D77" s="19"/>
      <c r="E77" s="19"/>
      <c r="F77" s="19"/>
      <c r="G77" s="19"/>
      <c r="H77" s="19"/>
      <c r="I77" s="19"/>
      <c r="J77" s="19"/>
      <c r="K77" s="19"/>
      <c r="L77" s="19"/>
      <c r="M77" s="19"/>
      <c r="N77" s="19"/>
      <c r="O77" s="19"/>
      <c r="P77" s="19"/>
      <c r="Q77" s="19"/>
      <c r="R77" s="19"/>
      <c r="S77" s="19"/>
      <c r="T77" s="19"/>
      <c r="U77" s="19"/>
      <c r="V77" s="19"/>
      <c r="W77" s="19"/>
    </row>
    <row r="78" spans="1:23" x14ac:dyDescent="0.35">
      <c r="A78" s="19"/>
      <c r="B78" s="19"/>
      <c r="C78" s="19"/>
      <c r="D78" s="19"/>
      <c r="E78" s="19"/>
      <c r="F78" s="19"/>
      <c r="G78" s="19"/>
      <c r="H78" s="19"/>
      <c r="I78" s="19"/>
      <c r="J78" s="19"/>
      <c r="K78" s="19"/>
      <c r="L78" s="19"/>
      <c r="M78" s="19"/>
      <c r="N78" s="19"/>
      <c r="O78" s="19"/>
      <c r="P78" s="19"/>
      <c r="Q78" s="19"/>
      <c r="R78" s="19"/>
      <c r="S78" s="19"/>
      <c r="T78" s="19"/>
      <c r="U78" s="19"/>
      <c r="V78" s="19"/>
      <c r="W78" s="19"/>
    </row>
    <row r="79" spans="1:23" x14ac:dyDescent="0.35">
      <c r="A79" s="19"/>
      <c r="B79" s="19"/>
      <c r="C79" s="19"/>
      <c r="D79" s="19"/>
      <c r="E79" s="19"/>
      <c r="F79" s="19"/>
      <c r="G79" s="19"/>
      <c r="H79" s="19"/>
      <c r="I79" s="19"/>
      <c r="J79" s="19"/>
      <c r="K79" s="19"/>
      <c r="L79" s="19"/>
      <c r="M79" s="19"/>
      <c r="N79" s="19"/>
      <c r="O79" s="19"/>
      <c r="P79" s="19"/>
      <c r="Q79" s="19"/>
      <c r="R79" s="19"/>
      <c r="S79" s="19"/>
      <c r="T79" s="19"/>
      <c r="U79" s="19"/>
      <c r="V79" s="19"/>
      <c r="W79" s="19"/>
    </row>
    <row r="80" spans="1:23" x14ac:dyDescent="0.35">
      <c r="A80" s="19"/>
      <c r="B80" s="19"/>
      <c r="C80" s="19"/>
      <c r="D80" s="19"/>
      <c r="E80" s="19"/>
      <c r="F80" s="19"/>
      <c r="G80" s="19"/>
      <c r="H80" s="19"/>
      <c r="I80" s="19"/>
      <c r="J80" s="19"/>
      <c r="K80" s="19"/>
      <c r="L80" s="19"/>
      <c r="M80" s="19"/>
      <c r="N80" s="19"/>
      <c r="O80" s="19"/>
      <c r="P80" s="19"/>
      <c r="Q80" s="19"/>
      <c r="R80" s="19"/>
      <c r="S80" s="19"/>
      <c r="T80" s="19"/>
      <c r="U80" s="19"/>
      <c r="V80" s="19"/>
      <c r="W80" s="19"/>
    </row>
    <row r="81" spans="1:23" x14ac:dyDescent="0.35">
      <c r="A81" s="19"/>
      <c r="B81" s="19"/>
      <c r="C81" s="19"/>
      <c r="D81" s="19"/>
      <c r="E81" s="19"/>
      <c r="F81" s="19"/>
      <c r="G81" s="19"/>
      <c r="H81" s="19"/>
      <c r="I81" s="19"/>
      <c r="J81" s="19"/>
      <c r="K81" s="19"/>
      <c r="L81" s="19"/>
      <c r="M81" s="19"/>
      <c r="N81" s="19"/>
      <c r="O81" s="19"/>
      <c r="P81" s="19"/>
      <c r="Q81" s="19"/>
      <c r="R81" s="19"/>
      <c r="S81" s="19"/>
      <c r="T81" s="19"/>
      <c r="U81" s="19"/>
      <c r="V81" s="19"/>
      <c r="W81" s="19"/>
    </row>
    <row r="82" spans="1:23" x14ac:dyDescent="0.35">
      <c r="A82" s="19"/>
      <c r="B82" s="19"/>
      <c r="C82" s="19"/>
      <c r="D82" s="19"/>
      <c r="E82" s="19"/>
      <c r="F82" s="19"/>
      <c r="G82" s="19"/>
      <c r="H82" s="19"/>
      <c r="I82" s="19"/>
      <c r="J82" s="19"/>
      <c r="K82" s="19"/>
      <c r="L82" s="19"/>
      <c r="M82" s="19"/>
      <c r="N82" s="19"/>
      <c r="O82" s="19"/>
      <c r="P82" s="19"/>
      <c r="Q82" s="19"/>
      <c r="R82" s="19"/>
      <c r="S82" s="19"/>
      <c r="T82" s="19"/>
      <c r="U82" s="19"/>
      <c r="V82" s="19"/>
      <c r="W82" s="19"/>
    </row>
    <row r="83" spans="1:23" x14ac:dyDescent="0.35">
      <c r="A83" s="19"/>
      <c r="B83" s="19"/>
      <c r="C83" s="19"/>
      <c r="D83" s="19"/>
      <c r="E83" s="19"/>
      <c r="F83" s="19"/>
      <c r="G83" s="19"/>
      <c r="H83" s="19"/>
      <c r="I83" s="19"/>
      <c r="J83" s="19"/>
      <c r="K83" s="19"/>
      <c r="L83" s="19"/>
      <c r="M83" s="19"/>
      <c r="N83" s="19"/>
      <c r="O83" s="19"/>
      <c r="P83" s="19"/>
      <c r="Q83" s="19"/>
      <c r="R83" s="19"/>
      <c r="S83" s="19"/>
      <c r="T83" s="19"/>
      <c r="U83" s="19"/>
      <c r="V83" s="19"/>
      <c r="W83" s="19"/>
    </row>
    <row r="84" spans="1:23" x14ac:dyDescent="0.35">
      <c r="A84" s="19"/>
      <c r="B84" s="19"/>
      <c r="C84" s="19"/>
      <c r="D84" s="19"/>
      <c r="E84" s="19"/>
      <c r="F84" s="19"/>
      <c r="G84" s="19"/>
      <c r="H84" s="19"/>
      <c r="I84" s="19"/>
      <c r="J84" s="19"/>
      <c r="K84" s="19"/>
      <c r="L84" s="19"/>
      <c r="M84" s="19"/>
      <c r="N84" s="19"/>
      <c r="O84" s="19"/>
      <c r="P84" s="19"/>
      <c r="Q84" s="19"/>
      <c r="R84" s="19"/>
      <c r="S84" s="19"/>
      <c r="T84" s="19"/>
      <c r="U84" s="19"/>
      <c r="V84" s="19"/>
      <c r="W84" s="19"/>
    </row>
    <row r="85" spans="1:23" x14ac:dyDescent="0.35">
      <c r="A85" s="19"/>
      <c r="B85" s="19"/>
      <c r="C85" s="19"/>
      <c r="D85" s="19"/>
      <c r="E85" s="19"/>
      <c r="F85" s="19"/>
      <c r="G85" s="19"/>
      <c r="H85" s="19"/>
      <c r="I85" s="19"/>
      <c r="J85" s="19"/>
      <c r="K85" s="19"/>
      <c r="L85" s="19"/>
      <c r="M85" s="19"/>
      <c r="N85" s="19"/>
      <c r="O85" s="19"/>
      <c r="P85" s="19"/>
      <c r="Q85" s="19"/>
      <c r="R85" s="19"/>
      <c r="S85" s="19"/>
      <c r="T85" s="19"/>
      <c r="U85" s="19"/>
      <c r="V85" s="19"/>
      <c r="W85" s="19"/>
    </row>
    <row r="86" spans="1:23" x14ac:dyDescent="0.35">
      <c r="A86" s="19"/>
      <c r="B86" s="19"/>
      <c r="C86" s="19"/>
      <c r="D86" s="19"/>
      <c r="E86" s="19"/>
      <c r="F86" s="19"/>
      <c r="G86" s="19"/>
      <c r="H86" s="19"/>
      <c r="I86" s="19"/>
      <c r="J86" s="19"/>
      <c r="K86" s="19"/>
      <c r="L86" s="19"/>
      <c r="M86" s="19"/>
      <c r="N86" s="19"/>
      <c r="O86" s="19"/>
      <c r="P86" s="19"/>
      <c r="Q86" s="19"/>
      <c r="R86" s="19"/>
      <c r="S86" s="19"/>
      <c r="T86" s="19"/>
      <c r="U86" s="19"/>
      <c r="V86" s="19"/>
      <c r="W86" s="19"/>
    </row>
    <row r="87" spans="1:23" x14ac:dyDescent="0.35">
      <c r="A87" s="19"/>
      <c r="B87" s="19"/>
      <c r="C87" s="19"/>
      <c r="D87" s="19"/>
      <c r="E87" s="19"/>
      <c r="F87" s="19"/>
      <c r="G87" s="19"/>
      <c r="H87" s="19"/>
      <c r="I87" s="19"/>
      <c r="J87" s="19"/>
      <c r="K87" s="19"/>
      <c r="L87" s="19"/>
      <c r="M87" s="19"/>
      <c r="N87" s="19"/>
      <c r="O87" s="19"/>
      <c r="P87" s="19"/>
      <c r="Q87" s="19"/>
      <c r="R87" s="19"/>
      <c r="S87" s="19"/>
      <c r="T87" s="19"/>
      <c r="U87" s="19"/>
      <c r="V87" s="19"/>
      <c r="W87" s="19"/>
    </row>
    <row r="88" spans="1:23" x14ac:dyDescent="0.35">
      <c r="A88" s="19"/>
      <c r="B88" s="19"/>
      <c r="C88" s="19"/>
      <c r="D88" s="19"/>
      <c r="E88" s="19"/>
      <c r="F88" s="19"/>
      <c r="G88" s="19"/>
      <c r="H88" s="19"/>
      <c r="I88" s="19"/>
      <c r="J88" s="19"/>
      <c r="K88" s="19"/>
      <c r="L88" s="19"/>
      <c r="M88" s="19"/>
      <c r="N88" s="19"/>
      <c r="O88" s="19"/>
      <c r="P88" s="19"/>
      <c r="Q88" s="19"/>
      <c r="R88" s="19"/>
      <c r="S88" s="19"/>
      <c r="T88" s="19"/>
      <c r="U88" s="19"/>
      <c r="V88" s="19"/>
      <c r="W88" s="19"/>
    </row>
    <row r="89" spans="1:23" x14ac:dyDescent="0.35">
      <c r="A89" s="19"/>
      <c r="B89" s="19"/>
      <c r="C89" s="19"/>
      <c r="D89" s="19"/>
      <c r="E89" s="19"/>
      <c r="F89" s="19"/>
      <c r="G89" s="19"/>
      <c r="H89" s="19"/>
      <c r="I89" s="19"/>
      <c r="J89" s="19"/>
      <c r="K89" s="19"/>
      <c r="L89" s="19"/>
      <c r="M89" s="19"/>
      <c r="N89" s="19"/>
      <c r="O89" s="19"/>
      <c r="P89" s="19"/>
      <c r="Q89" s="19"/>
      <c r="R89" s="19"/>
      <c r="S89" s="19"/>
      <c r="T89" s="19"/>
      <c r="U89" s="19"/>
      <c r="V89" s="19"/>
      <c r="W89" s="19"/>
    </row>
    <row r="90" spans="1:23" x14ac:dyDescent="0.35">
      <c r="A90" s="19"/>
      <c r="B90" s="19"/>
      <c r="C90" s="19"/>
      <c r="D90" s="19"/>
      <c r="E90" s="19"/>
      <c r="F90" s="19"/>
      <c r="G90" s="19"/>
      <c r="H90" s="19"/>
      <c r="I90" s="19"/>
      <c r="J90" s="19"/>
      <c r="K90" s="19"/>
      <c r="L90" s="19"/>
      <c r="M90" s="19"/>
      <c r="N90" s="19"/>
      <c r="O90" s="19"/>
      <c r="P90" s="19"/>
      <c r="Q90" s="19"/>
      <c r="R90" s="19"/>
      <c r="S90" s="19"/>
      <c r="T90" s="19"/>
      <c r="U90" s="19"/>
      <c r="V90" s="19"/>
      <c r="W90" s="19"/>
    </row>
    <row r="91" spans="1:23" x14ac:dyDescent="0.35">
      <c r="A91" s="19"/>
      <c r="B91" s="19"/>
      <c r="C91" s="19"/>
      <c r="D91" s="19"/>
      <c r="E91" s="19"/>
      <c r="F91" s="19"/>
      <c r="G91" s="19"/>
      <c r="H91" s="19"/>
      <c r="I91" s="19"/>
      <c r="J91" s="19"/>
      <c r="K91" s="19"/>
      <c r="L91" s="19"/>
      <c r="M91" s="19"/>
      <c r="N91" s="19"/>
      <c r="O91" s="19"/>
      <c r="P91" s="19"/>
      <c r="Q91" s="19"/>
      <c r="R91" s="19"/>
      <c r="S91" s="19"/>
      <c r="T91" s="19"/>
      <c r="U91" s="19"/>
      <c r="V91" s="19"/>
      <c r="W91" s="19"/>
    </row>
    <row r="92" spans="1:23" x14ac:dyDescent="0.35">
      <c r="A92" s="19"/>
      <c r="B92" s="19"/>
      <c r="C92" s="19"/>
      <c r="D92" s="19"/>
      <c r="E92" s="19"/>
      <c r="F92" s="19"/>
      <c r="G92" s="19"/>
      <c r="H92" s="19"/>
      <c r="I92" s="19"/>
      <c r="J92" s="19"/>
      <c r="K92" s="19"/>
      <c r="L92" s="19"/>
      <c r="M92" s="19"/>
      <c r="N92" s="19"/>
      <c r="O92" s="19"/>
      <c r="P92" s="19"/>
      <c r="Q92" s="19"/>
      <c r="R92" s="19"/>
      <c r="S92" s="19"/>
      <c r="T92" s="19"/>
      <c r="U92" s="19"/>
      <c r="V92" s="19"/>
      <c r="W92" s="19"/>
    </row>
    <row r="93" spans="1:23" x14ac:dyDescent="0.35">
      <c r="A93" s="19"/>
      <c r="B93" s="19"/>
      <c r="C93" s="19"/>
      <c r="D93" s="19"/>
      <c r="E93" s="19"/>
      <c r="F93" s="19"/>
      <c r="G93" s="19"/>
      <c r="H93" s="19"/>
      <c r="I93" s="19"/>
      <c r="J93" s="19"/>
      <c r="K93" s="19"/>
      <c r="L93" s="19"/>
      <c r="M93" s="19"/>
      <c r="N93" s="19"/>
      <c r="O93" s="19"/>
      <c r="P93" s="19"/>
      <c r="Q93" s="19"/>
      <c r="R93" s="19"/>
      <c r="S93" s="19"/>
      <c r="T93" s="19"/>
      <c r="U93" s="19"/>
      <c r="V93" s="19"/>
      <c r="W93" s="19"/>
    </row>
    <row r="94" spans="1:23" x14ac:dyDescent="0.35">
      <c r="A94" s="19"/>
      <c r="B94" s="19"/>
      <c r="C94" s="19"/>
      <c r="D94" s="19"/>
      <c r="E94" s="19"/>
      <c r="F94" s="19"/>
      <c r="G94" s="19"/>
      <c r="H94" s="19"/>
      <c r="I94" s="19"/>
      <c r="J94" s="19"/>
      <c r="K94" s="19"/>
      <c r="L94" s="19"/>
      <c r="M94" s="19"/>
      <c r="N94" s="19"/>
      <c r="O94" s="19"/>
      <c r="P94" s="19"/>
      <c r="Q94" s="19"/>
      <c r="R94" s="19"/>
      <c r="S94" s="19"/>
      <c r="T94" s="19"/>
      <c r="U94" s="19"/>
      <c r="V94" s="19"/>
      <c r="W94" s="19"/>
    </row>
    <row r="95" spans="1:23" x14ac:dyDescent="0.35">
      <c r="A95" s="19"/>
      <c r="B95" s="19"/>
      <c r="C95" s="19"/>
      <c r="D95" s="19"/>
      <c r="E95" s="19"/>
      <c r="F95" s="19"/>
      <c r="G95" s="19"/>
      <c r="H95" s="19"/>
      <c r="I95" s="19"/>
      <c r="J95" s="19"/>
      <c r="K95" s="19"/>
      <c r="L95" s="19"/>
      <c r="M95" s="19"/>
      <c r="N95" s="19"/>
      <c r="O95" s="19"/>
      <c r="P95" s="19"/>
      <c r="Q95" s="19"/>
      <c r="R95" s="19"/>
      <c r="S95" s="19"/>
      <c r="T95" s="19"/>
      <c r="U95" s="19"/>
      <c r="V95" s="19"/>
      <c r="W95" s="19"/>
    </row>
    <row r="96" spans="1:23" x14ac:dyDescent="0.35">
      <c r="A96" s="19"/>
      <c r="B96" s="19"/>
      <c r="C96" s="19"/>
      <c r="D96" s="19"/>
      <c r="E96" s="19"/>
      <c r="F96" s="19"/>
      <c r="G96" s="19"/>
      <c r="H96" s="19"/>
      <c r="I96" s="19"/>
      <c r="J96" s="19"/>
      <c r="K96" s="19"/>
      <c r="L96" s="19"/>
      <c r="M96" s="19"/>
      <c r="N96" s="19"/>
      <c r="O96" s="19"/>
      <c r="P96" s="19"/>
      <c r="Q96" s="19"/>
      <c r="R96" s="19"/>
      <c r="S96" s="19"/>
      <c r="T96" s="19"/>
      <c r="U96" s="19"/>
      <c r="V96" s="19"/>
      <c r="W96" s="19"/>
    </row>
    <row r="97" spans="1:23" x14ac:dyDescent="0.35">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35">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3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1:23"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1:23"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1:23"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1:23"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1:23"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1:23"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1:23"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1:23"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1:23"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1:23"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1:23"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1:23"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1:23"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1:23"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1:23"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1:23"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1:23"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1:23"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1:23"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1:23"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1:23"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1:23"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1:23"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1:23"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1:23"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1:23"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1:23"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1:23"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1:23"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1:23"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1:23"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1:23"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1:23"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1:23"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1:23"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1:23"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1:23"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1:23"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1:23"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1:23"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1:23"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1:23"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1:23"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1:23"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1:23"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1:23"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1:23"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1:23"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1:23"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1:23"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1:23"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1:23"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1:23"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1:23"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1:23"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1:23"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1:23"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1:23"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1:23"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1:23"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1:23"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1:23"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1:23"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1:23"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1:23"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1:23"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1:23"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1:23"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1:23"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1:23"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1:23"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1:23"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1:23"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1:23"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1:23"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1:23"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1:23"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1:23"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1:23"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1:23"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1:23"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1:23"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1:23"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1:23"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1:23"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1:23"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1:23"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1:23"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1:23"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1:23"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1:23"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1:23"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1:23"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1:23"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1:23"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1:23"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1:23"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1:23"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1:23"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1:23"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1:23"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1:23"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1:23"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1:23"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1:23"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1:23"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1:23"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1:23"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1:23"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1:23"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1:23"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1:23"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1:23"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1:23"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1:23"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1:23"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1:23"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1:23"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1:23"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1:23"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1:23"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1:23"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1:23"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1:23"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1:23"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1:23"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1:23"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1:23"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1:23"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1:23"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1:23"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1:23"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1:23"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1:23"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1:23"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1:23"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1:23"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1:23"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1:23"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1:23"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1:23"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1:23"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1:23"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1:23"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1:23"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1:23"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1:23"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1:23"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1:23"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1:23"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1:23"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1:23"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1:23"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row>
    <row r="494" spans="1:23"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row>
    <row r="495" spans="1:23"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row>
    <row r="496" spans="1:23"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row>
    <row r="497" spans="1:23"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row>
    <row r="498" spans="1:23"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row>
    <row r="499" spans="1:23"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row>
    <row r="500" spans="1:23"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row>
  </sheetData>
  <mergeCells count="15">
    <mergeCell ref="D12:E12"/>
    <mergeCell ref="D13:E13"/>
    <mergeCell ref="D14:E14"/>
    <mergeCell ref="D15:E15"/>
    <mergeCell ref="D16:E16"/>
    <mergeCell ref="D17:E17"/>
    <mergeCell ref="D19:E19"/>
    <mergeCell ref="B26:D26"/>
    <mergeCell ref="B27:D27"/>
    <mergeCell ref="B28:D28"/>
    <mergeCell ref="B21:D21"/>
    <mergeCell ref="B22:D22"/>
    <mergeCell ref="B23:D23"/>
    <mergeCell ref="B24:D24"/>
    <mergeCell ref="B25:D2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A09CA80F-FDCE-45AA-A8B4-9753DE1EF5E3}">
          <x14:formula1>
            <xm:f>'G:\Users\IsabelleLuszczyk\AppData\Local\Microsoft\Windows\Temporary Internet Files\Content.Outlook\3XJ4HBHP\[Test specification cover sheet 12Jan15 (2).xlsx]Data values'!#REF!</xm:f>
          </x14:formula1>
          <xm:sqref>B6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0D6A-B5D7-4F09-AF54-9EA162204326}">
  <dimension ref="A1:AI340"/>
  <sheetViews>
    <sheetView zoomScaleNormal="100" workbookViewId="0">
      <selection activeCell="B3" sqref="B3:C3"/>
    </sheetView>
  </sheetViews>
  <sheetFormatPr defaultRowHeight="14.5" x14ac:dyDescent="0.35"/>
  <cols>
    <col min="1" max="1" width="1.54296875" customWidth="1"/>
    <col min="2" max="2" width="41.81640625" customWidth="1"/>
    <col min="3" max="3" width="72.7265625" customWidth="1"/>
    <col min="4" max="4" width="21.26953125" customWidth="1"/>
    <col min="5" max="5" width="21.54296875" customWidth="1"/>
    <col min="6" max="6" width="13.7265625" customWidth="1"/>
  </cols>
  <sheetData>
    <row r="1" spans="1:35" ht="27.65" customHeight="1" x14ac:dyDescent="0.35">
      <c r="A1" s="75"/>
      <c r="B1" s="76"/>
      <c r="C1" s="19"/>
      <c r="D1" s="77" t="s">
        <v>258</v>
      </c>
      <c r="E1" s="78"/>
      <c r="F1" s="78"/>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3.5" x14ac:dyDescent="0.55000000000000004">
      <c r="A2" s="75"/>
      <c r="B2" s="79" t="s">
        <v>259</v>
      </c>
      <c r="C2" s="19"/>
      <c r="D2" s="80" t="s">
        <v>260</v>
      </c>
      <c r="E2" s="81" t="s">
        <v>1037</v>
      </c>
      <c r="F2" s="78"/>
      <c r="G2" s="41"/>
      <c r="H2" s="41"/>
      <c r="I2" s="41"/>
      <c r="J2" s="41"/>
      <c r="K2" s="41"/>
      <c r="L2" s="41"/>
      <c r="M2" s="41"/>
      <c r="N2" s="19"/>
      <c r="O2" s="19"/>
      <c r="P2" s="19"/>
      <c r="Q2" s="19"/>
      <c r="R2" s="19"/>
      <c r="S2" s="19"/>
      <c r="T2" s="19"/>
      <c r="U2" s="19"/>
      <c r="V2" s="19"/>
      <c r="W2" s="19"/>
      <c r="X2" s="19"/>
      <c r="Y2" s="19"/>
      <c r="Z2" s="19"/>
      <c r="AA2" s="19"/>
      <c r="AB2" s="19"/>
      <c r="AC2" s="19"/>
      <c r="AD2" s="19"/>
      <c r="AE2" s="19"/>
      <c r="AF2" s="19"/>
      <c r="AG2" s="19"/>
      <c r="AH2" s="19"/>
      <c r="AI2" s="19"/>
    </row>
    <row r="3" spans="1:35" ht="61.5" customHeight="1" x14ac:dyDescent="0.55000000000000004">
      <c r="A3" s="75"/>
      <c r="B3" s="370" t="s">
        <v>261</v>
      </c>
      <c r="C3" s="370"/>
      <c r="D3" s="80" t="s">
        <v>262</v>
      </c>
      <c r="E3" s="82" t="s">
        <v>263</v>
      </c>
      <c r="F3" s="78"/>
      <c r="G3" s="41"/>
      <c r="H3" s="41"/>
      <c r="I3" s="41"/>
      <c r="J3" s="41"/>
      <c r="K3" s="41"/>
      <c r="L3" s="41"/>
      <c r="M3" s="41"/>
      <c r="N3" s="19"/>
      <c r="O3" s="19"/>
      <c r="P3" s="19"/>
      <c r="Q3" s="19"/>
      <c r="R3" s="19"/>
      <c r="S3" s="19"/>
      <c r="T3" s="19"/>
      <c r="U3" s="19"/>
      <c r="V3" s="19"/>
      <c r="W3" s="19"/>
      <c r="X3" s="19"/>
      <c r="Y3" s="19"/>
      <c r="Z3" s="19"/>
      <c r="AA3" s="19"/>
      <c r="AB3" s="19"/>
      <c r="AC3" s="19"/>
      <c r="AD3" s="19"/>
      <c r="AE3" s="19"/>
      <c r="AF3" s="19"/>
      <c r="AG3" s="19"/>
      <c r="AH3" s="19"/>
      <c r="AI3" s="19"/>
    </row>
    <row r="4" spans="1:35" ht="17.25" customHeight="1" x14ac:dyDescent="0.55000000000000004">
      <c r="A4" s="75"/>
      <c r="B4" s="79" t="s">
        <v>264</v>
      </c>
      <c r="C4" s="19"/>
      <c r="D4" s="19"/>
      <c r="E4" s="78"/>
      <c r="F4" s="78"/>
      <c r="G4" s="41"/>
      <c r="H4" s="41"/>
      <c r="I4" s="41"/>
      <c r="J4" s="41"/>
      <c r="K4" s="41"/>
      <c r="L4" s="41"/>
      <c r="M4" s="41"/>
      <c r="N4" s="19"/>
      <c r="O4" s="19"/>
      <c r="P4" s="19"/>
      <c r="Q4" s="19"/>
      <c r="R4" s="19"/>
      <c r="S4" s="19"/>
      <c r="T4" s="19"/>
      <c r="U4" s="19"/>
      <c r="V4" s="19"/>
      <c r="W4" s="19"/>
      <c r="X4" s="19"/>
      <c r="Y4" s="19"/>
      <c r="Z4" s="19"/>
      <c r="AA4" s="19"/>
      <c r="AB4" s="19"/>
      <c r="AC4" s="19"/>
      <c r="AD4" s="19"/>
      <c r="AE4" s="19"/>
      <c r="AF4" s="19"/>
      <c r="AG4" s="19"/>
      <c r="AH4" s="19"/>
      <c r="AI4" s="19"/>
    </row>
    <row r="5" spans="1:35" ht="15.75" customHeight="1" x14ac:dyDescent="0.55000000000000004">
      <c r="A5" s="75">
        <v>1</v>
      </c>
      <c r="B5" s="83" t="s">
        <v>265</v>
      </c>
      <c r="C5" s="19"/>
      <c r="D5" s="19"/>
      <c r="E5" s="78"/>
      <c r="F5" s="78"/>
      <c r="G5" s="41"/>
      <c r="H5" s="41"/>
      <c r="I5" s="41"/>
      <c r="J5" s="41"/>
      <c r="K5" s="41"/>
      <c r="L5" s="41"/>
      <c r="M5" s="41"/>
      <c r="N5" s="19"/>
      <c r="O5" s="19"/>
      <c r="P5" s="19"/>
      <c r="Q5" s="19"/>
      <c r="R5" s="19"/>
      <c r="S5" s="19"/>
      <c r="T5" s="19"/>
      <c r="U5" s="19"/>
      <c r="V5" s="19"/>
      <c r="W5" s="19"/>
      <c r="X5" s="19"/>
      <c r="Y5" s="19"/>
      <c r="Z5" s="19"/>
      <c r="AA5" s="19"/>
      <c r="AB5" s="19"/>
      <c r="AC5" s="19"/>
      <c r="AD5" s="19"/>
      <c r="AE5" s="19"/>
      <c r="AF5" s="19"/>
      <c r="AG5" s="19"/>
      <c r="AH5" s="19"/>
      <c r="AI5" s="19"/>
    </row>
    <row r="6" spans="1:35" ht="15.75" customHeight="1" x14ac:dyDescent="0.55000000000000004">
      <c r="A6" s="75">
        <v>2</v>
      </c>
      <c r="B6" s="83" t="s">
        <v>266</v>
      </c>
      <c r="C6" s="83"/>
      <c r="D6" s="19"/>
      <c r="E6" s="78"/>
      <c r="F6" s="78"/>
      <c r="G6" s="41"/>
      <c r="H6" s="41"/>
      <c r="I6" s="41"/>
      <c r="J6" s="41"/>
      <c r="K6" s="41"/>
      <c r="L6" s="41"/>
      <c r="M6" s="41"/>
      <c r="N6" s="19"/>
      <c r="O6" s="19"/>
      <c r="P6" s="19"/>
      <c r="Q6" s="19"/>
      <c r="R6" s="19"/>
      <c r="S6" s="19"/>
      <c r="T6" s="19"/>
      <c r="U6" s="19"/>
      <c r="V6" s="19"/>
      <c r="W6" s="19"/>
      <c r="X6" s="19"/>
      <c r="Y6" s="19"/>
      <c r="Z6" s="19"/>
      <c r="AA6" s="19"/>
      <c r="AB6" s="19"/>
      <c r="AC6" s="19"/>
      <c r="AD6" s="19"/>
      <c r="AE6" s="19"/>
      <c r="AF6" s="19"/>
      <c r="AG6" s="19"/>
      <c r="AH6" s="19"/>
      <c r="AI6" s="19"/>
    </row>
    <row r="7" spans="1:35" ht="14.25" customHeight="1" x14ac:dyDescent="0.35">
      <c r="A7" s="75">
        <v>3</v>
      </c>
      <c r="B7" s="83" t="s">
        <v>267</v>
      </c>
      <c r="C7" s="19"/>
      <c r="D7" s="19" t="s">
        <v>7</v>
      </c>
      <c r="E7" s="78"/>
      <c r="F7" s="78"/>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5" ht="17.25" customHeight="1" x14ac:dyDescent="0.35">
      <c r="A8" s="75">
        <v>4</v>
      </c>
      <c r="B8" s="42" t="s">
        <v>92</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5" ht="31.5" customHeight="1" x14ac:dyDescent="0.35">
      <c r="A9" s="84">
        <v>1</v>
      </c>
      <c r="B9" s="87" t="s">
        <v>265</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5" ht="16.399999999999999" customHeight="1" x14ac:dyDescent="0.35">
      <c r="A10" s="85"/>
      <c r="B10" s="86" t="s">
        <v>265</v>
      </c>
      <c r="C10" s="19"/>
      <c r="D10" s="19"/>
      <c r="E10" s="19"/>
      <c r="F10" s="19"/>
      <c r="G10" s="19"/>
      <c r="H10" s="19"/>
      <c r="I10" s="19"/>
      <c r="J10" s="19"/>
      <c r="K10" s="19"/>
      <c r="L10" s="19"/>
      <c r="M10" s="19" t="s">
        <v>7</v>
      </c>
      <c r="N10" s="19"/>
      <c r="O10" s="19"/>
      <c r="P10" s="19"/>
      <c r="Q10" s="19"/>
      <c r="R10" s="19"/>
      <c r="S10" s="19"/>
      <c r="T10" s="19"/>
      <c r="U10" s="19"/>
      <c r="V10" s="19"/>
      <c r="W10" s="19"/>
      <c r="X10" s="19"/>
      <c r="Y10" s="19"/>
      <c r="Z10" s="19"/>
      <c r="AA10" s="19"/>
      <c r="AB10" s="19"/>
      <c r="AC10" s="19"/>
      <c r="AD10" s="19"/>
      <c r="AE10" s="19"/>
      <c r="AF10" s="19"/>
      <c r="AG10" s="19"/>
      <c r="AH10" s="19"/>
      <c r="AI10" s="19"/>
    </row>
    <row r="11" spans="1:35" ht="26.15" customHeight="1" x14ac:dyDescent="0.35">
      <c r="A11" s="19"/>
      <c r="B11" s="371" t="s">
        <v>1221</v>
      </c>
      <c r="C11" s="371"/>
      <c r="D11" s="371"/>
      <c r="E11" s="371"/>
      <c r="F11" s="371"/>
      <c r="G11" s="88"/>
      <c r="H11" s="88"/>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1:35" ht="26.15" customHeight="1" x14ac:dyDescent="0.35">
      <c r="A12" s="19"/>
      <c r="B12" s="371"/>
      <c r="C12" s="371"/>
      <c r="D12" s="371"/>
      <c r="E12" s="371"/>
      <c r="F12" s="371"/>
      <c r="G12" s="88"/>
      <c r="H12" s="88"/>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ht="26.15" customHeight="1" x14ac:dyDescent="0.35">
      <c r="A13" s="19"/>
      <c r="B13" s="371"/>
      <c r="C13" s="371"/>
      <c r="D13" s="371"/>
      <c r="E13" s="371"/>
      <c r="F13" s="371"/>
      <c r="G13" s="88"/>
      <c r="H13" s="88"/>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1:35" ht="26.15" customHeight="1" x14ac:dyDescent="0.35">
      <c r="A14" s="19"/>
      <c r="B14" s="371"/>
      <c r="C14" s="371"/>
      <c r="D14" s="371"/>
      <c r="E14" s="371"/>
      <c r="F14" s="371"/>
      <c r="G14" s="88"/>
      <c r="H14" s="88"/>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ht="26.15" customHeight="1" x14ac:dyDescent="0.35">
      <c r="A15" s="19"/>
      <c r="B15" s="371"/>
      <c r="C15" s="371"/>
      <c r="D15" s="371"/>
      <c r="E15" s="371"/>
      <c r="F15" s="371"/>
      <c r="G15" s="88"/>
      <c r="H15" s="88"/>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row>
    <row r="16" spans="1:35" ht="49.4" customHeight="1" x14ac:dyDescent="0.35">
      <c r="A16" s="19"/>
      <c r="B16" s="371"/>
      <c r="C16" s="371"/>
      <c r="D16" s="371"/>
      <c r="E16" s="371"/>
      <c r="F16" s="371"/>
      <c r="G16" s="88"/>
      <c r="H16" s="88"/>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row>
    <row r="17" spans="1:35" ht="0.75" customHeight="1" x14ac:dyDescent="0.35">
      <c r="A17" s="19"/>
      <c r="B17" s="371"/>
      <c r="C17" s="371"/>
      <c r="D17" s="371"/>
      <c r="E17" s="371"/>
      <c r="F17" s="371"/>
      <c r="G17" s="88"/>
      <c r="H17" s="88"/>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1:35" ht="61.5" customHeight="1" x14ac:dyDescent="0.35">
      <c r="A18" s="19"/>
      <c r="B18" s="371"/>
      <c r="C18" s="371"/>
      <c r="D18" s="371"/>
      <c r="E18" s="371"/>
      <c r="F18" s="371"/>
      <c r="G18" s="88"/>
      <c r="H18" s="88"/>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row>
    <row r="19" spans="1:35" ht="13.4" customHeight="1" x14ac:dyDescent="0.35">
      <c r="A19" s="19"/>
      <c r="B19" s="89"/>
      <c r="C19" s="19"/>
      <c r="D19" s="19"/>
      <c r="E19" s="88"/>
      <c r="F19" s="88"/>
      <c r="G19" s="88"/>
      <c r="H19" s="88"/>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row>
    <row r="20" spans="1:35" ht="17.899999999999999" customHeight="1" x14ac:dyDescent="0.35">
      <c r="A20" s="84">
        <v>2</v>
      </c>
      <c r="B20" s="95" t="s">
        <v>266</v>
      </c>
      <c r="C20" s="43"/>
      <c r="D20" s="19"/>
      <c r="E20" s="88"/>
      <c r="F20" s="88"/>
      <c r="G20" s="88"/>
      <c r="H20" s="88"/>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row>
    <row r="21" spans="1:35" ht="26.15" customHeight="1" x14ac:dyDescent="0.35">
      <c r="A21" s="85"/>
      <c r="B21" s="372" t="s">
        <v>269</v>
      </c>
      <c r="C21" s="372"/>
      <c r="D21" s="19"/>
      <c r="E21" s="88"/>
      <c r="F21" s="88"/>
      <c r="G21" s="88"/>
      <c r="H21" s="88"/>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1:35" ht="15.65" customHeight="1" x14ac:dyDescent="0.35">
      <c r="A22" s="85"/>
      <c r="B22" s="86" t="s">
        <v>270</v>
      </c>
      <c r="C22" s="91" t="s">
        <v>271</v>
      </c>
      <c r="D22" s="19"/>
      <c r="E22" s="88"/>
      <c r="F22" s="88"/>
      <c r="G22" s="88"/>
      <c r="H22" s="88"/>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35" ht="26.15" customHeight="1" x14ac:dyDescent="0.35">
      <c r="A23" s="19"/>
      <c r="B23" s="92" t="s">
        <v>272</v>
      </c>
      <c r="C23" s="93" t="s">
        <v>273</v>
      </c>
      <c r="D23" s="19"/>
      <c r="E23" s="88"/>
      <c r="F23" s="88"/>
      <c r="G23" s="88"/>
      <c r="H23" s="88"/>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row>
    <row r="24" spans="1:35" ht="188.25" customHeight="1" x14ac:dyDescent="0.35">
      <c r="A24" s="19"/>
      <c r="B24" s="129" t="s">
        <v>94</v>
      </c>
      <c r="C24" s="94" t="s">
        <v>738</v>
      </c>
      <c r="D24" s="19"/>
      <c r="E24" s="88"/>
      <c r="F24" s="88"/>
      <c r="G24" s="88"/>
      <c r="H24" s="88"/>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row>
    <row r="25" spans="1:35" ht="27.75" customHeight="1" x14ac:dyDescent="0.35">
      <c r="A25" s="19"/>
      <c r="B25" s="129" t="s">
        <v>274</v>
      </c>
      <c r="C25" s="94" t="s">
        <v>311</v>
      </c>
      <c r="D25" s="19"/>
      <c r="E25" s="88"/>
      <c r="F25" s="88"/>
      <c r="G25" s="88"/>
      <c r="H25" s="88"/>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1:35" ht="147" customHeight="1" x14ac:dyDescent="0.35">
      <c r="A26" s="19"/>
      <c r="B26" s="129" t="s">
        <v>735</v>
      </c>
      <c r="C26" s="275" t="s">
        <v>1225</v>
      </c>
      <c r="D26" s="19"/>
      <c r="E26" s="88"/>
      <c r="F26" s="88"/>
      <c r="G26" s="88"/>
      <c r="H26" s="88"/>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27" spans="1:35" ht="75.75" customHeight="1" x14ac:dyDescent="0.35">
      <c r="A27" s="19"/>
      <c r="B27" s="129" t="s">
        <v>736</v>
      </c>
      <c r="C27" s="94" t="s">
        <v>315</v>
      </c>
      <c r="D27" s="19"/>
      <c r="E27" s="88"/>
      <c r="F27" s="88"/>
      <c r="G27" s="88"/>
      <c r="H27" s="88"/>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row>
    <row r="28" spans="1:35" ht="54.75" customHeight="1" x14ac:dyDescent="0.35">
      <c r="A28" s="19"/>
      <c r="B28" s="129" t="s">
        <v>205</v>
      </c>
      <c r="C28" s="96" t="s">
        <v>178</v>
      </c>
      <c r="D28" s="19"/>
      <c r="E28" s="88" t="s">
        <v>7</v>
      </c>
      <c r="F28" s="88"/>
      <c r="G28" s="88"/>
      <c r="H28" s="88"/>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row>
    <row r="29" spans="1:35" ht="25.5" customHeight="1" x14ac:dyDescent="0.35">
      <c r="A29" s="19"/>
      <c r="B29" s="129" t="s">
        <v>313</v>
      </c>
      <c r="C29" s="98" t="s">
        <v>314</v>
      </c>
      <c r="D29" s="19"/>
      <c r="E29" s="88"/>
      <c r="F29" s="88"/>
      <c r="G29" s="88"/>
      <c r="H29" s="88"/>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1:35" ht="22.5" customHeight="1" x14ac:dyDescent="0.35">
      <c r="A30" s="84">
        <v>3</v>
      </c>
      <c r="B30" s="95" t="s">
        <v>267</v>
      </c>
      <c r="C30" s="97"/>
      <c r="D30" s="19"/>
      <c r="E30" s="19"/>
      <c r="F30" s="88"/>
      <c r="G30" s="88"/>
      <c r="H30" s="88"/>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row>
    <row r="31" spans="1:35" x14ac:dyDescent="0.35">
      <c r="A31" s="85"/>
      <c r="B31" s="86" t="s">
        <v>275</v>
      </c>
      <c r="C31" s="91"/>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row>
    <row r="32" spans="1:35" x14ac:dyDescent="0.35">
      <c r="A32" s="85"/>
      <c r="B32" s="92" t="s">
        <v>276</v>
      </c>
      <c r="C32" s="93" t="s">
        <v>277</v>
      </c>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1:35" ht="24" x14ac:dyDescent="0.35">
      <c r="A33" s="85"/>
      <c r="B33" s="129" t="s">
        <v>207</v>
      </c>
      <c r="C33" s="98" t="s">
        <v>208</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row>
    <row r="34" spans="1:35" x14ac:dyDescent="0.35">
      <c r="A34" s="85"/>
      <c r="B34" s="129" t="s">
        <v>95</v>
      </c>
      <c r="C34" s="98" t="s">
        <v>96</v>
      </c>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row>
    <row r="35" spans="1:35" ht="24" x14ac:dyDescent="0.35">
      <c r="A35" s="85"/>
      <c r="B35" s="129" t="s">
        <v>0</v>
      </c>
      <c r="C35" s="94" t="s">
        <v>97</v>
      </c>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1:35" ht="72" x14ac:dyDescent="0.35">
      <c r="A36" s="85"/>
      <c r="B36" s="129" t="s">
        <v>98</v>
      </c>
      <c r="C36" s="98" t="s">
        <v>312</v>
      </c>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row>
    <row r="37" spans="1:35" x14ac:dyDescent="0.35">
      <c r="A37" s="19"/>
      <c r="B37" s="129" t="s">
        <v>743</v>
      </c>
      <c r="C37" s="98" t="s">
        <v>829</v>
      </c>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row>
    <row r="38" spans="1:35" x14ac:dyDescent="0.35">
      <c r="A38" s="19"/>
      <c r="B38" s="129" t="s">
        <v>744</v>
      </c>
      <c r="C38" s="98" t="s">
        <v>1099</v>
      </c>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1:35" x14ac:dyDescent="0.35">
      <c r="A39" s="19"/>
      <c r="B39" s="129" t="s">
        <v>745</v>
      </c>
      <c r="C39" s="98" t="s">
        <v>830</v>
      </c>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row>
    <row r="40" spans="1:35" x14ac:dyDescent="0.35">
      <c r="A40" s="85"/>
      <c r="B40" s="129" t="s">
        <v>99</v>
      </c>
      <c r="C40" s="98" t="s">
        <v>100</v>
      </c>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row>
    <row r="41" spans="1:35" x14ac:dyDescent="0.35">
      <c r="A41" s="85"/>
      <c r="B41" s="129" t="s">
        <v>206</v>
      </c>
      <c r="C41" s="98" t="s">
        <v>209</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1:35" ht="24" x14ac:dyDescent="0.35">
      <c r="A42" s="85"/>
      <c r="B42" s="129" t="s">
        <v>1</v>
      </c>
      <c r="C42" s="98" t="s">
        <v>210</v>
      </c>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row>
    <row r="43" spans="1:35" x14ac:dyDescent="0.35">
      <c r="A43" s="85"/>
      <c r="B43" s="129" t="s">
        <v>15</v>
      </c>
      <c r="C43" s="98" t="s">
        <v>101</v>
      </c>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row>
    <row r="44" spans="1:35" ht="110.15" customHeight="1" x14ac:dyDescent="0.35">
      <c r="A44" s="85"/>
      <c r="B44" s="129" t="s">
        <v>2</v>
      </c>
      <c r="C44" s="98" t="s">
        <v>278</v>
      </c>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1:35" ht="61.4" customHeight="1" x14ac:dyDescent="0.35">
      <c r="A45" s="85"/>
      <c r="B45" s="129" t="s">
        <v>256</v>
      </c>
      <c r="C45" s="98" t="s">
        <v>257</v>
      </c>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row>
    <row r="46" spans="1:35" ht="24" x14ac:dyDescent="0.35">
      <c r="A46" s="85"/>
      <c r="B46" s="129" t="s">
        <v>3</v>
      </c>
      <c r="C46" s="98" t="s">
        <v>102</v>
      </c>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35" x14ac:dyDescent="0.35">
      <c r="A47" s="19"/>
      <c r="B47" s="89" t="s">
        <v>268</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1:35" x14ac:dyDescent="0.35">
      <c r="A48" s="84">
        <v>4</v>
      </c>
      <c r="B48" s="90" t="s">
        <v>92</v>
      </c>
      <c r="C48" s="43"/>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row>
    <row r="49" spans="1:35" x14ac:dyDescent="0.35">
      <c r="A49" s="85"/>
      <c r="B49" s="86" t="s">
        <v>279</v>
      </c>
      <c r="C49" s="91"/>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row>
    <row r="50" spans="1:35" x14ac:dyDescent="0.35">
      <c r="A50" s="85"/>
      <c r="B50" s="99" t="s">
        <v>280</v>
      </c>
      <c r="C50" s="368" t="s">
        <v>281</v>
      </c>
      <c r="D50" s="369"/>
      <c r="E50" s="36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row>
    <row r="51" spans="1:35" x14ac:dyDescent="0.35">
      <c r="A51" s="85"/>
      <c r="B51" s="130" t="s">
        <v>282</v>
      </c>
      <c r="C51" s="362" t="s">
        <v>283</v>
      </c>
      <c r="D51" s="363"/>
      <c r="E51" s="364"/>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row>
    <row r="52" spans="1:35" x14ac:dyDescent="0.35">
      <c r="A52" s="85"/>
      <c r="B52" s="130" t="s">
        <v>104</v>
      </c>
      <c r="C52" s="360" t="s">
        <v>105</v>
      </c>
      <c r="D52" s="360" t="s">
        <v>105</v>
      </c>
      <c r="E52" s="360" t="s">
        <v>105</v>
      </c>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row>
    <row r="53" spans="1:35" x14ac:dyDescent="0.35">
      <c r="A53" s="85"/>
      <c r="B53" s="130" t="s">
        <v>106</v>
      </c>
      <c r="C53" s="360" t="s">
        <v>107</v>
      </c>
      <c r="D53" s="360" t="s">
        <v>107</v>
      </c>
      <c r="E53" s="360" t="s">
        <v>107</v>
      </c>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row>
    <row r="54" spans="1:35" x14ac:dyDescent="0.35">
      <c r="A54" s="85"/>
      <c r="B54" s="130" t="s">
        <v>108</v>
      </c>
      <c r="C54" s="360" t="s">
        <v>109</v>
      </c>
      <c r="D54" s="360" t="s">
        <v>109</v>
      </c>
      <c r="E54" s="360" t="s">
        <v>109</v>
      </c>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row>
    <row r="55" spans="1:35" x14ac:dyDescent="0.35">
      <c r="A55" s="85"/>
      <c r="B55" s="130" t="s">
        <v>110</v>
      </c>
      <c r="C55" s="360" t="s">
        <v>111</v>
      </c>
      <c r="D55" s="360" t="s">
        <v>111</v>
      </c>
      <c r="E55" s="360" t="s">
        <v>111</v>
      </c>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row>
    <row r="56" spans="1:35" x14ac:dyDescent="0.35">
      <c r="A56" s="85"/>
      <c r="B56" s="130" t="s">
        <v>112</v>
      </c>
      <c r="C56" s="360" t="s">
        <v>113</v>
      </c>
      <c r="D56" s="360" t="s">
        <v>113</v>
      </c>
      <c r="E56" s="360" t="s">
        <v>113</v>
      </c>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row>
    <row r="57" spans="1:35" x14ac:dyDescent="0.35">
      <c r="A57" s="85"/>
      <c r="B57" s="130" t="s">
        <v>114</v>
      </c>
      <c r="C57" s="360" t="s">
        <v>115</v>
      </c>
      <c r="D57" s="360" t="s">
        <v>115</v>
      </c>
      <c r="E57" s="360" t="s">
        <v>115</v>
      </c>
      <c r="F57" s="19"/>
      <c r="G57" s="19"/>
      <c r="H57" s="19"/>
      <c r="I57" s="19"/>
      <c r="J57" s="19"/>
      <c r="K57" s="19"/>
      <c r="L57" s="19"/>
      <c r="M57" s="19"/>
      <c r="N57" s="19"/>
      <c r="O57" s="19"/>
      <c r="P57" s="19"/>
      <c r="Q57" s="19"/>
      <c r="R57" s="19"/>
      <c r="S57" s="19"/>
      <c r="T57" s="19"/>
      <c r="U57" s="19"/>
      <c r="V57" s="19"/>
      <c r="W57" s="19"/>
    </row>
    <row r="58" spans="1:35" x14ac:dyDescent="0.35">
      <c r="A58" s="85"/>
      <c r="B58" s="130" t="s">
        <v>116</v>
      </c>
      <c r="C58" s="360" t="s">
        <v>117</v>
      </c>
      <c r="D58" s="360" t="s">
        <v>117</v>
      </c>
      <c r="E58" s="360" t="s">
        <v>117</v>
      </c>
      <c r="F58" s="19"/>
      <c r="G58" s="19"/>
      <c r="H58" s="19"/>
      <c r="I58" s="19"/>
      <c r="J58" s="19"/>
      <c r="K58" s="19"/>
      <c r="L58" s="19"/>
      <c r="M58" s="19"/>
      <c r="N58" s="19"/>
      <c r="O58" s="19"/>
      <c r="P58" s="19"/>
      <c r="Q58" s="19"/>
      <c r="R58" s="19"/>
      <c r="S58" s="19"/>
      <c r="T58" s="19"/>
      <c r="U58" s="19"/>
      <c r="V58" s="19"/>
      <c r="W58" s="19"/>
    </row>
    <row r="59" spans="1:35" x14ac:dyDescent="0.35">
      <c r="A59" s="85"/>
      <c r="B59" s="130" t="s">
        <v>118</v>
      </c>
      <c r="C59" s="360" t="s">
        <v>119</v>
      </c>
      <c r="D59" s="360" t="s">
        <v>119</v>
      </c>
      <c r="E59" s="360" t="s">
        <v>119</v>
      </c>
      <c r="F59" s="19"/>
      <c r="G59" s="19"/>
      <c r="H59" s="19"/>
      <c r="I59" s="19"/>
      <c r="J59" s="19"/>
      <c r="K59" s="19"/>
      <c r="L59" s="19"/>
      <c r="M59" s="19"/>
      <c r="N59" s="19"/>
      <c r="O59" s="19"/>
      <c r="P59" s="19"/>
      <c r="Q59" s="19"/>
      <c r="R59" s="19"/>
      <c r="S59" s="19"/>
      <c r="T59" s="19"/>
      <c r="U59" s="19"/>
      <c r="V59" s="19"/>
      <c r="W59" s="19"/>
    </row>
    <row r="60" spans="1:35" x14ac:dyDescent="0.35">
      <c r="A60" s="85"/>
      <c r="B60" s="130" t="s">
        <v>120</v>
      </c>
      <c r="C60" s="360" t="s">
        <v>121</v>
      </c>
      <c r="D60" s="360" t="s">
        <v>121</v>
      </c>
      <c r="E60" s="360" t="s">
        <v>121</v>
      </c>
      <c r="F60" s="19"/>
      <c r="G60" s="19"/>
      <c r="H60" s="19"/>
      <c r="I60" s="19"/>
      <c r="J60" s="19"/>
      <c r="K60" s="19"/>
      <c r="L60" s="19"/>
      <c r="M60" s="19"/>
      <c r="N60" s="19"/>
      <c r="O60" s="19"/>
      <c r="P60" s="19"/>
      <c r="Q60" s="19"/>
      <c r="R60" s="19"/>
      <c r="S60" s="19"/>
      <c r="T60" s="19"/>
      <c r="U60" s="19"/>
      <c r="V60" s="19"/>
      <c r="W60" s="19"/>
    </row>
    <row r="61" spans="1:35" x14ac:dyDescent="0.35">
      <c r="A61" s="85"/>
      <c r="B61" s="130" t="s">
        <v>316</v>
      </c>
      <c r="C61" s="365" t="s">
        <v>317</v>
      </c>
      <c r="D61" s="366"/>
      <c r="E61" s="367"/>
      <c r="F61" s="19"/>
      <c r="G61" s="19"/>
      <c r="H61" s="19"/>
      <c r="I61" s="19"/>
      <c r="J61" s="19"/>
      <c r="K61" s="19"/>
      <c r="L61" s="19"/>
      <c r="M61" s="19"/>
      <c r="N61" s="19"/>
      <c r="O61" s="19"/>
      <c r="P61" s="19"/>
      <c r="Q61" s="19"/>
      <c r="R61" s="19"/>
      <c r="S61" s="19"/>
      <c r="T61" s="19"/>
      <c r="U61" s="19"/>
      <c r="V61" s="19"/>
      <c r="W61" s="19"/>
    </row>
    <row r="62" spans="1:35" x14ac:dyDescent="0.35">
      <c r="A62" s="85"/>
      <c r="B62" s="130" t="s">
        <v>318</v>
      </c>
      <c r="C62" s="362" t="s">
        <v>319</v>
      </c>
      <c r="D62" s="363"/>
      <c r="E62" s="364"/>
      <c r="F62" s="19"/>
      <c r="G62" s="19"/>
      <c r="H62" s="19"/>
      <c r="I62" s="19"/>
      <c r="J62" s="19"/>
      <c r="K62" s="19"/>
      <c r="L62" s="19"/>
      <c r="M62" s="19"/>
      <c r="N62" s="19"/>
      <c r="O62" s="19"/>
      <c r="P62" s="19"/>
      <c r="Q62" s="19"/>
      <c r="R62" s="19"/>
      <c r="S62" s="19"/>
      <c r="T62" s="19"/>
      <c r="U62" s="19"/>
      <c r="V62" s="19"/>
      <c r="W62" s="19"/>
    </row>
    <row r="63" spans="1:35" x14ac:dyDescent="0.35">
      <c r="A63" s="85"/>
      <c r="B63" s="130" t="s">
        <v>122</v>
      </c>
      <c r="C63" s="360" t="s">
        <v>123</v>
      </c>
      <c r="D63" s="360" t="s">
        <v>123</v>
      </c>
      <c r="E63" s="360" t="s">
        <v>123</v>
      </c>
      <c r="F63" s="19"/>
      <c r="G63" s="19"/>
      <c r="H63" s="19"/>
      <c r="I63" s="19"/>
      <c r="J63" s="19"/>
      <c r="K63" s="19"/>
      <c r="L63" s="19"/>
      <c r="M63" s="19"/>
      <c r="N63" s="19"/>
      <c r="O63" s="19"/>
      <c r="P63" s="19"/>
      <c r="Q63" s="19"/>
      <c r="R63" s="19"/>
      <c r="S63" s="19"/>
      <c r="T63" s="19"/>
      <c r="U63" s="19"/>
      <c r="V63" s="19"/>
      <c r="W63" s="19"/>
    </row>
    <row r="64" spans="1:35" x14ac:dyDescent="0.35">
      <c r="A64" s="85"/>
      <c r="B64" s="130" t="s">
        <v>124</v>
      </c>
      <c r="C64" s="360" t="s">
        <v>125</v>
      </c>
      <c r="D64" s="360" t="s">
        <v>125</v>
      </c>
      <c r="E64" s="360" t="s">
        <v>125</v>
      </c>
      <c r="F64" s="19"/>
      <c r="G64" s="19"/>
      <c r="H64" s="19"/>
      <c r="I64" s="19"/>
      <c r="J64" s="19"/>
      <c r="K64" s="19"/>
      <c r="L64" s="19"/>
      <c r="M64" s="19"/>
      <c r="N64" s="19"/>
      <c r="O64" s="19"/>
      <c r="P64" s="19"/>
      <c r="Q64" s="19"/>
      <c r="R64" s="19"/>
      <c r="S64" s="19"/>
      <c r="T64" s="19"/>
      <c r="U64" s="19"/>
      <c r="V64" s="19"/>
      <c r="W64" s="19"/>
    </row>
    <row r="65" spans="1:23" x14ac:dyDescent="0.35">
      <c r="A65" s="85"/>
      <c r="B65" s="130" t="s">
        <v>126</v>
      </c>
      <c r="C65" s="360" t="s">
        <v>127</v>
      </c>
      <c r="D65" s="360" t="s">
        <v>127</v>
      </c>
      <c r="E65" s="360" t="s">
        <v>127</v>
      </c>
      <c r="F65" s="19"/>
      <c r="G65" s="19"/>
      <c r="H65" s="19"/>
      <c r="I65" s="19"/>
      <c r="J65" s="19"/>
      <c r="K65" s="19"/>
      <c r="L65" s="19"/>
      <c r="M65" s="19"/>
      <c r="N65" s="19"/>
      <c r="O65" s="19"/>
      <c r="P65" s="19"/>
      <c r="Q65" s="19"/>
      <c r="R65" s="19"/>
      <c r="S65" s="19"/>
      <c r="T65" s="19"/>
      <c r="U65" s="19"/>
      <c r="V65" s="19"/>
      <c r="W65" s="19"/>
    </row>
    <row r="66" spans="1:23" x14ac:dyDescent="0.35">
      <c r="A66" s="85"/>
      <c r="B66" s="130" t="s">
        <v>128</v>
      </c>
      <c r="C66" s="360" t="s">
        <v>129</v>
      </c>
      <c r="D66" s="360" t="s">
        <v>129</v>
      </c>
      <c r="E66" s="360" t="s">
        <v>129</v>
      </c>
      <c r="F66" s="19"/>
      <c r="G66" s="19"/>
      <c r="H66" s="19"/>
      <c r="I66" s="19"/>
      <c r="J66" s="19"/>
      <c r="K66" s="19"/>
      <c r="L66" s="19"/>
      <c r="M66" s="19"/>
      <c r="N66" s="19"/>
      <c r="O66" s="19"/>
      <c r="P66" s="19"/>
      <c r="Q66" s="19"/>
      <c r="R66" s="19"/>
      <c r="S66" s="19"/>
      <c r="T66" s="19"/>
      <c r="U66" s="19"/>
      <c r="V66" s="19"/>
      <c r="W66" s="19"/>
    </row>
    <row r="67" spans="1:23" x14ac:dyDescent="0.35">
      <c r="A67" s="85"/>
      <c r="B67" s="130" t="s">
        <v>130</v>
      </c>
      <c r="C67" s="360" t="s">
        <v>131</v>
      </c>
      <c r="D67" s="360" t="s">
        <v>131</v>
      </c>
      <c r="E67" s="360" t="s">
        <v>131</v>
      </c>
      <c r="F67" s="19"/>
      <c r="G67" s="19"/>
      <c r="H67" s="19"/>
      <c r="I67" s="19"/>
      <c r="J67" s="19"/>
      <c r="K67" s="19"/>
      <c r="L67" s="19"/>
      <c r="M67" s="19"/>
      <c r="N67" s="19"/>
      <c r="O67" s="19"/>
      <c r="P67" s="19"/>
      <c r="Q67" s="19"/>
      <c r="R67" s="19"/>
      <c r="S67" s="19"/>
      <c r="T67" s="19"/>
      <c r="U67" s="19"/>
      <c r="V67" s="19"/>
      <c r="W67" s="19"/>
    </row>
    <row r="68" spans="1:23" x14ac:dyDescent="0.35">
      <c r="A68" s="85"/>
      <c r="B68" s="130" t="s">
        <v>509</v>
      </c>
      <c r="C68" s="362" t="s">
        <v>510</v>
      </c>
      <c r="D68" s="363"/>
      <c r="E68" s="364"/>
      <c r="F68" s="19"/>
      <c r="G68" s="19"/>
      <c r="H68" s="19"/>
      <c r="I68" s="19"/>
      <c r="J68" s="19"/>
      <c r="K68" s="19"/>
      <c r="L68" s="19"/>
      <c r="M68" s="19"/>
      <c r="N68" s="19"/>
      <c r="O68" s="19"/>
      <c r="P68" s="19"/>
      <c r="Q68" s="19"/>
      <c r="R68" s="19"/>
      <c r="S68" s="19"/>
      <c r="T68" s="19"/>
      <c r="U68" s="19"/>
      <c r="V68" s="19"/>
      <c r="W68" s="19"/>
    </row>
    <row r="69" spans="1:23" x14ac:dyDescent="0.35">
      <c r="A69" s="85"/>
      <c r="B69" s="130" t="s">
        <v>132</v>
      </c>
      <c r="C69" s="360" t="s">
        <v>133</v>
      </c>
      <c r="D69" s="360" t="s">
        <v>133</v>
      </c>
      <c r="E69" s="360" t="s">
        <v>133</v>
      </c>
      <c r="F69" s="19"/>
      <c r="G69" s="19"/>
      <c r="H69" s="19"/>
      <c r="I69" s="19"/>
      <c r="J69" s="19"/>
      <c r="K69" s="19"/>
      <c r="L69" s="19"/>
      <c r="M69" s="19"/>
      <c r="N69" s="19"/>
      <c r="O69" s="19"/>
      <c r="P69" s="19"/>
      <c r="Q69" s="19"/>
      <c r="R69" s="19"/>
      <c r="S69" s="19"/>
      <c r="T69" s="19"/>
      <c r="U69" s="19"/>
      <c r="V69" s="19"/>
      <c r="W69" s="19"/>
    </row>
    <row r="70" spans="1:23" x14ac:dyDescent="0.35">
      <c r="A70" s="85"/>
      <c r="B70" s="130" t="s">
        <v>134</v>
      </c>
      <c r="C70" s="360" t="s">
        <v>135</v>
      </c>
      <c r="D70" s="360" t="s">
        <v>135</v>
      </c>
      <c r="E70" s="360" t="s">
        <v>135</v>
      </c>
      <c r="F70" s="19"/>
      <c r="G70" s="19"/>
      <c r="H70" s="19"/>
      <c r="I70" s="19"/>
      <c r="J70" s="19"/>
      <c r="K70" s="19"/>
      <c r="L70" s="19"/>
      <c r="M70" s="19"/>
      <c r="N70" s="19"/>
      <c r="O70" s="19"/>
      <c r="P70" s="19"/>
      <c r="Q70" s="19"/>
      <c r="R70" s="19"/>
      <c r="S70" s="19"/>
      <c r="T70" s="19"/>
      <c r="U70" s="19"/>
      <c r="V70" s="19"/>
      <c r="W70" s="19"/>
    </row>
    <row r="71" spans="1:23" x14ac:dyDescent="0.35">
      <c r="A71" s="85"/>
      <c r="B71" s="130" t="s">
        <v>136</v>
      </c>
      <c r="C71" s="360" t="s">
        <v>137</v>
      </c>
      <c r="D71" s="360" t="s">
        <v>137</v>
      </c>
      <c r="E71" s="360" t="s">
        <v>137</v>
      </c>
      <c r="F71" s="19"/>
      <c r="G71" s="19"/>
      <c r="H71" s="19"/>
      <c r="I71" s="19"/>
      <c r="J71" s="19"/>
      <c r="K71" s="19"/>
      <c r="L71" s="19"/>
      <c r="M71" s="19"/>
      <c r="N71" s="19"/>
      <c r="O71" s="19"/>
      <c r="P71" s="19"/>
      <c r="Q71" s="19"/>
      <c r="R71" s="19"/>
      <c r="S71" s="19"/>
      <c r="T71" s="19"/>
      <c r="U71" s="19"/>
      <c r="V71" s="19"/>
      <c r="W71" s="19"/>
    </row>
    <row r="72" spans="1:23" x14ac:dyDescent="0.35">
      <c r="A72" s="19"/>
      <c r="B72" s="130" t="s">
        <v>138</v>
      </c>
      <c r="C72" s="360" t="s">
        <v>139</v>
      </c>
      <c r="D72" s="360" t="s">
        <v>139</v>
      </c>
      <c r="E72" s="360" t="s">
        <v>139</v>
      </c>
      <c r="F72" s="19"/>
      <c r="G72" s="19"/>
      <c r="H72" s="19"/>
      <c r="I72" s="19"/>
      <c r="J72" s="19"/>
      <c r="K72" s="19"/>
      <c r="L72" s="19"/>
      <c r="M72" s="19"/>
      <c r="N72" s="19"/>
      <c r="O72" s="19"/>
      <c r="P72" s="19"/>
      <c r="Q72" s="19"/>
      <c r="R72" s="19"/>
      <c r="S72" s="19"/>
      <c r="T72" s="19"/>
      <c r="U72" s="19"/>
      <c r="V72" s="19"/>
      <c r="W72" s="19"/>
    </row>
    <row r="73" spans="1:23" x14ac:dyDescent="0.35">
      <c r="A73" s="19"/>
      <c r="B73" s="130" t="s">
        <v>140</v>
      </c>
      <c r="C73" s="360" t="s">
        <v>141</v>
      </c>
      <c r="D73" s="360" t="s">
        <v>141</v>
      </c>
      <c r="E73" s="360" t="s">
        <v>141</v>
      </c>
      <c r="F73" s="19"/>
      <c r="G73" s="19"/>
      <c r="H73" s="19"/>
      <c r="I73" s="19"/>
      <c r="J73" s="19"/>
      <c r="K73" s="19"/>
      <c r="L73" s="19"/>
      <c r="M73" s="19"/>
      <c r="N73" s="19"/>
      <c r="O73" s="19"/>
      <c r="P73" s="19"/>
      <c r="Q73" s="19"/>
      <c r="R73" s="19"/>
      <c r="S73" s="19"/>
      <c r="T73" s="19"/>
      <c r="U73" s="19"/>
      <c r="V73" s="19"/>
      <c r="W73" s="19"/>
    </row>
    <row r="74" spans="1:23" x14ac:dyDescent="0.35">
      <c r="A74" s="19"/>
      <c r="B74" s="130" t="s">
        <v>142</v>
      </c>
      <c r="C74" s="360" t="s">
        <v>143</v>
      </c>
      <c r="D74" s="360" t="s">
        <v>143</v>
      </c>
      <c r="E74" s="360" t="s">
        <v>143</v>
      </c>
      <c r="F74" s="19"/>
      <c r="G74" s="19"/>
      <c r="H74" s="19"/>
      <c r="I74" s="19"/>
      <c r="J74" s="19"/>
      <c r="K74" s="19"/>
      <c r="L74" s="19"/>
      <c r="M74" s="19"/>
      <c r="N74" s="19"/>
      <c r="O74" s="19"/>
      <c r="P74" s="19"/>
      <c r="Q74" s="19"/>
      <c r="R74" s="19"/>
      <c r="S74" s="19"/>
      <c r="T74" s="19"/>
      <c r="U74" s="19"/>
      <c r="V74" s="19"/>
      <c r="W74" s="19"/>
    </row>
    <row r="75" spans="1:23" x14ac:dyDescent="0.35">
      <c r="A75" s="19"/>
      <c r="B75" s="130" t="s">
        <v>144</v>
      </c>
      <c r="C75" s="360" t="s">
        <v>145</v>
      </c>
      <c r="D75" s="360" t="s">
        <v>145</v>
      </c>
      <c r="E75" s="360" t="s">
        <v>145</v>
      </c>
      <c r="F75" s="19"/>
      <c r="G75" s="19"/>
      <c r="H75" s="19"/>
      <c r="I75" s="19"/>
      <c r="J75" s="19"/>
      <c r="K75" s="19"/>
      <c r="L75" s="19"/>
      <c r="M75" s="19"/>
      <c r="N75" s="19"/>
      <c r="O75" s="19"/>
      <c r="P75" s="19"/>
      <c r="Q75" s="19"/>
      <c r="R75" s="19"/>
      <c r="S75" s="19"/>
      <c r="T75" s="19"/>
      <c r="U75" s="19"/>
      <c r="V75" s="19"/>
      <c r="W75" s="19"/>
    </row>
    <row r="76" spans="1:23" x14ac:dyDescent="0.35">
      <c r="A76" s="19"/>
      <c r="B76" s="130" t="s">
        <v>146</v>
      </c>
      <c r="C76" s="360" t="s">
        <v>147</v>
      </c>
      <c r="D76" s="360" t="s">
        <v>147</v>
      </c>
      <c r="E76" s="360" t="s">
        <v>147</v>
      </c>
      <c r="F76" s="19"/>
      <c r="G76" s="19"/>
      <c r="H76" s="19"/>
      <c r="I76" s="19"/>
      <c r="J76" s="19"/>
      <c r="K76" s="19"/>
      <c r="L76" s="19"/>
      <c r="M76" s="19"/>
      <c r="N76" s="19"/>
      <c r="O76" s="19"/>
      <c r="P76" s="19"/>
      <c r="Q76" s="19"/>
      <c r="R76" s="19"/>
      <c r="S76" s="19"/>
      <c r="T76" s="19"/>
      <c r="U76" s="19"/>
      <c r="V76" s="19"/>
      <c r="W76" s="19"/>
    </row>
    <row r="77" spans="1:23" x14ac:dyDescent="0.35">
      <c r="A77" s="19"/>
      <c r="B77" s="130" t="s">
        <v>148</v>
      </c>
      <c r="C77" s="360" t="s">
        <v>149</v>
      </c>
      <c r="D77" s="360" t="s">
        <v>149</v>
      </c>
      <c r="E77" s="360" t="s">
        <v>149</v>
      </c>
      <c r="F77" s="19"/>
      <c r="G77" s="19"/>
      <c r="H77" s="19"/>
      <c r="I77" s="19"/>
      <c r="J77" s="19"/>
      <c r="K77" s="19"/>
      <c r="L77" s="19"/>
      <c r="M77" s="19"/>
      <c r="N77" s="19"/>
      <c r="O77" s="19"/>
      <c r="P77" s="19"/>
      <c r="Q77" s="19"/>
      <c r="R77" s="19"/>
      <c r="S77" s="19"/>
      <c r="T77" s="19"/>
      <c r="U77" s="19"/>
      <c r="V77" s="19"/>
      <c r="W77" s="19"/>
    </row>
    <row r="78" spans="1:23" x14ac:dyDescent="0.35">
      <c r="A78" s="19"/>
      <c r="B78" s="130" t="s">
        <v>671</v>
      </c>
      <c r="C78" s="362" t="s">
        <v>739</v>
      </c>
      <c r="D78" s="363"/>
      <c r="E78" s="364"/>
      <c r="F78" s="19"/>
      <c r="G78" s="19"/>
      <c r="H78" s="19"/>
      <c r="I78" s="19"/>
      <c r="J78" s="19"/>
      <c r="K78" s="19"/>
      <c r="L78" s="19"/>
      <c r="M78" s="19"/>
      <c r="N78" s="19"/>
      <c r="O78" s="19"/>
      <c r="P78" s="19"/>
      <c r="Q78" s="19"/>
      <c r="R78" s="19"/>
      <c r="S78" s="19"/>
      <c r="T78" s="19"/>
      <c r="U78" s="19"/>
      <c r="V78" s="19"/>
      <c r="W78" s="19"/>
    </row>
    <row r="79" spans="1:23" x14ac:dyDescent="0.35">
      <c r="A79" s="19"/>
      <c r="B79" s="130" t="s">
        <v>150</v>
      </c>
      <c r="C79" s="360" t="s">
        <v>151</v>
      </c>
      <c r="D79" s="360" t="s">
        <v>151</v>
      </c>
      <c r="E79" s="360" t="s">
        <v>151</v>
      </c>
      <c r="F79" s="19"/>
      <c r="G79" s="19"/>
      <c r="H79" s="19"/>
      <c r="I79" s="19"/>
      <c r="J79" s="19"/>
      <c r="K79" s="19"/>
      <c r="L79" s="19"/>
      <c r="M79" s="19"/>
      <c r="N79" s="19"/>
      <c r="O79" s="19"/>
      <c r="P79" s="19"/>
      <c r="Q79" s="19"/>
      <c r="R79" s="19"/>
      <c r="S79" s="19"/>
      <c r="T79" s="19"/>
      <c r="U79" s="19"/>
      <c r="V79" s="19"/>
      <c r="W79" s="19"/>
    </row>
    <row r="80" spans="1:23" x14ac:dyDescent="0.35">
      <c r="A80" s="19"/>
      <c r="B80" s="130" t="s">
        <v>152</v>
      </c>
      <c r="C80" s="360" t="s">
        <v>153</v>
      </c>
      <c r="D80" s="360" t="s">
        <v>153</v>
      </c>
      <c r="E80" s="360" t="s">
        <v>153</v>
      </c>
      <c r="F80" s="19"/>
      <c r="G80" s="19"/>
      <c r="H80" s="19"/>
      <c r="I80" s="19"/>
      <c r="J80" s="19"/>
      <c r="K80" s="19"/>
      <c r="L80" s="19"/>
      <c r="M80" s="19"/>
      <c r="N80" s="19"/>
      <c r="O80" s="19"/>
      <c r="P80" s="19"/>
      <c r="Q80" s="19"/>
      <c r="R80" s="19"/>
      <c r="S80" s="19"/>
      <c r="T80" s="19"/>
      <c r="U80" s="19"/>
      <c r="V80" s="19"/>
      <c r="W80" s="19"/>
    </row>
    <row r="81" spans="1:23" x14ac:dyDescent="0.35">
      <c r="A81" s="19"/>
      <c r="B81" s="130" t="s">
        <v>154</v>
      </c>
      <c r="C81" s="360" t="s">
        <v>155</v>
      </c>
      <c r="D81" s="360" t="s">
        <v>155</v>
      </c>
      <c r="E81" s="360" t="s">
        <v>155</v>
      </c>
      <c r="F81" s="19"/>
      <c r="G81" s="19"/>
      <c r="H81" s="19"/>
      <c r="I81" s="19"/>
      <c r="J81" s="19"/>
      <c r="K81" s="19"/>
      <c r="L81" s="19"/>
      <c r="M81" s="19"/>
      <c r="N81" s="19"/>
      <c r="O81" s="19"/>
      <c r="P81" s="19"/>
      <c r="Q81" s="19"/>
      <c r="R81" s="19"/>
      <c r="S81" s="19"/>
      <c r="T81" s="19"/>
      <c r="U81" s="19"/>
      <c r="V81" s="19"/>
      <c r="W81" s="19"/>
    </row>
    <row r="82" spans="1:23" x14ac:dyDescent="0.35">
      <c r="A82" s="19"/>
      <c r="B82" s="130" t="s">
        <v>156</v>
      </c>
      <c r="C82" s="360" t="s">
        <v>157</v>
      </c>
      <c r="D82" s="360" t="s">
        <v>157</v>
      </c>
      <c r="E82" s="360" t="s">
        <v>157</v>
      </c>
      <c r="F82" s="19"/>
      <c r="G82" s="19"/>
      <c r="H82" s="19"/>
      <c r="I82" s="19"/>
      <c r="J82" s="19"/>
      <c r="K82" s="19"/>
      <c r="L82" s="19"/>
      <c r="M82" s="19"/>
      <c r="N82" s="19"/>
      <c r="O82" s="19"/>
      <c r="P82" s="19"/>
      <c r="Q82" s="19"/>
      <c r="R82" s="19"/>
      <c r="S82" s="19"/>
      <c r="T82" s="19"/>
      <c r="U82" s="19"/>
      <c r="V82" s="19"/>
      <c r="W82" s="19"/>
    </row>
    <row r="83" spans="1:23" x14ac:dyDescent="0.35">
      <c r="A83" s="19"/>
      <c r="B83" s="130" t="s">
        <v>158</v>
      </c>
      <c r="C83" s="360" t="s">
        <v>159</v>
      </c>
      <c r="D83" s="360" t="s">
        <v>159</v>
      </c>
      <c r="E83" s="360" t="s">
        <v>159</v>
      </c>
      <c r="F83" s="19"/>
      <c r="G83" s="19"/>
      <c r="H83" s="19"/>
      <c r="I83" s="19"/>
      <c r="J83" s="19"/>
      <c r="K83" s="19"/>
      <c r="L83" s="19"/>
      <c r="M83" s="19"/>
      <c r="N83" s="19"/>
      <c r="O83" s="19"/>
      <c r="P83" s="19"/>
      <c r="Q83" s="19"/>
      <c r="R83" s="19"/>
      <c r="S83" s="19"/>
      <c r="T83" s="19"/>
      <c r="U83" s="19"/>
      <c r="V83" s="19"/>
      <c r="W83" s="19"/>
    </row>
    <row r="84" spans="1:23" x14ac:dyDescent="0.35">
      <c r="A84" s="19"/>
      <c r="B84" s="130" t="s">
        <v>160</v>
      </c>
      <c r="C84" s="360" t="s">
        <v>161</v>
      </c>
      <c r="D84" s="360" t="s">
        <v>161</v>
      </c>
      <c r="E84" s="360" t="s">
        <v>161</v>
      </c>
      <c r="F84" s="19"/>
      <c r="G84" s="19"/>
      <c r="H84" s="19"/>
      <c r="I84" s="19"/>
      <c r="J84" s="19"/>
      <c r="K84" s="19"/>
      <c r="L84" s="19"/>
      <c r="M84" s="19"/>
      <c r="N84" s="19"/>
      <c r="O84" s="19"/>
      <c r="P84" s="19"/>
      <c r="Q84" s="19"/>
      <c r="R84" s="19"/>
      <c r="S84" s="19"/>
      <c r="T84" s="19"/>
      <c r="U84" s="19"/>
      <c r="V84" s="19"/>
      <c r="W84" s="19"/>
    </row>
    <row r="85" spans="1:23" x14ac:dyDescent="0.35">
      <c r="A85" s="19"/>
      <c r="B85" s="130" t="s">
        <v>162</v>
      </c>
      <c r="C85" s="360" t="s">
        <v>163</v>
      </c>
      <c r="D85" s="360" t="s">
        <v>163</v>
      </c>
      <c r="E85" s="360" t="s">
        <v>163</v>
      </c>
      <c r="F85" s="19"/>
      <c r="G85" s="19"/>
      <c r="H85" s="19"/>
      <c r="I85" s="19"/>
      <c r="J85" s="19"/>
      <c r="K85" s="19"/>
      <c r="L85" s="19"/>
      <c r="M85" s="19"/>
      <c r="N85" s="19"/>
      <c r="O85" s="19"/>
      <c r="P85" s="19"/>
      <c r="Q85" s="19"/>
      <c r="R85" s="19"/>
      <c r="S85" s="19"/>
      <c r="T85" s="19"/>
      <c r="U85" s="19"/>
      <c r="V85" s="19"/>
      <c r="W85" s="19"/>
    </row>
    <row r="86" spans="1:23" x14ac:dyDescent="0.35">
      <c r="A86" s="19"/>
      <c r="B86" s="130" t="s">
        <v>164</v>
      </c>
      <c r="C86" s="360" t="s">
        <v>165</v>
      </c>
      <c r="D86" s="360" t="s">
        <v>165</v>
      </c>
      <c r="E86" s="360" t="s">
        <v>165</v>
      </c>
      <c r="F86" s="19"/>
      <c r="G86" s="19"/>
      <c r="H86" s="19"/>
      <c r="I86" s="19"/>
      <c r="J86" s="19"/>
      <c r="K86" s="19"/>
      <c r="L86" s="19"/>
      <c r="M86" s="19"/>
      <c r="N86" s="19"/>
      <c r="O86" s="19"/>
      <c r="P86" s="19"/>
      <c r="Q86" s="19"/>
      <c r="R86" s="19"/>
      <c r="S86" s="19"/>
      <c r="T86" s="19"/>
      <c r="U86" s="19"/>
      <c r="V86" s="19"/>
      <c r="W86" s="19"/>
    </row>
    <row r="87" spans="1:23" x14ac:dyDescent="0.35">
      <c r="A87" s="19"/>
      <c r="B87" s="130" t="s">
        <v>166</v>
      </c>
      <c r="C87" s="360" t="s">
        <v>167</v>
      </c>
      <c r="D87" s="360" t="s">
        <v>167</v>
      </c>
      <c r="E87" s="360" t="s">
        <v>167</v>
      </c>
      <c r="F87" s="19"/>
      <c r="G87" s="19"/>
      <c r="H87" s="19"/>
      <c r="I87" s="19"/>
      <c r="J87" s="19"/>
      <c r="K87" s="19"/>
      <c r="L87" s="19"/>
      <c r="M87" s="19"/>
      <c r="N87" s="19"/>
      <c r="O87" s="19"/>
      <c r="P87" s="19"/>
      <c r="Q87" s="19"/>
      <c r="R87" s="19"/>
      <c r="S87" s="19"/>
      <c r="T87" s="19"/>
      <c r="U87" s="19"/>
      <c r="V87" s="19"/>
      <c r="W87" s="19"/>
    </row>
    <row r="88" spans="1:23" x14ac:dyDescent="0.35">
      <c r="A88" s="19"/>
      <c r="B88" s="130" t="s">
        <v>168</v>
      </c>
      <c r="C88" s="360" t="s">
        <v>169</v>
      </c>
      <c r="D88" s="360" t="s">
        <v>169</v>
      </c>
      <c r="E88" s="360" t="s">
        <v>169</v>
      </c>
      <c r="F88" s="19"/>
      <c r="G88" s="19"/>
      <c r="H88" s="19"/>
      <c r="I88" s="19"/>
      <c r="J88" s="19"/>
      <c r="K88" s="19"/>
      <c r="L88" s="19"/>
      <c r="M88" s="19"/>
      <c r="N88" s="19"/>
      <c r="O88" s="19"/>
      <c r="P88" s="19"/>
      <c r="Q88" s="19"/>
      <c r="R88" s="19"/>
      <c r="S88" s="19"/>
      <c r="T88" s="19"/>
      <c r="U88" s="19"/>
      <c r="V88" s="19"/>
      <c r="W88" s="19"/>
    </row>
    <row r="89" spans="1:23" x14ac:dyDescent="0.35">
      <c r="A89" s="19"/>
      <c r="B89" s="130" t="s">
        <v>170</v>
      </c>
      <c r="C89" s="360" t="s">
        <v>171</v>
      </c>
      <c r="D89" s="360" t="s">
        <v>171</v>
      </c>
      <c r="E89" s="360" t="s">
        <v>171</v>
      </c>
      <c r="F89" s="19"/>
      <c r="G89" s="19"/>
      <c r="H89" s="19"/>
      <c r="I89" s="19"/>
      <c r="J89" s="19"/>
      <c r="K89" s="19"/>
      <c r="L89" s="19"/>
      <c r="M89" s="19"/>
      <c r="N89" s="19"/>
      <c r="O89" s="19"/>
      <c r="P89" s="19"/>
      <c r="Q89" s="19"/>
      <c r="R89" s="19"/>
      <c r="S89" s="19"/>
      <c r="T89" s="19"/>
      <c r="U89" s="19"/>
      <c r="V89" s="19"/>
      <c r="W89" s="19"/>
    </row>
    <row r="90" spans="1:23" x14ac:dyDescent="0.35">
      <c r="A90" s="19"/>
      <c r="B90" s="130" t="s">
        <v>172</v>
      </c>
      <c r="C90" s="360" t="s">
        <v>173</v>
      </c>
      <c r="D90" s="360" t="s">
        <v>173</v>
      </c>
      <c r="E90" s="360" t="s">
        <v>173</v>
      </c>
      <c r="F90" s="19"/>
      <c r="G90" s="19"/>
      <c r="H90" s="19"/>
      <c r="I90" s="19"/>
      <c r="J90" s="19"/>
      <c r="K90" s="19"/>
      <c r="L90" s="19"/>
      <c r="M90" s="19"/>
      <c r="N90" s="19"/>
      <c r="O90" s="19"/>
      <c r="P90" s="19"/>
      <c r="Q90" s="19"/>
      <c r="R90" s="19"/>
      <c r="S90" s="19"/>
      <c r="T90" s="19"/>
      <c r="U90" s="19"/>
      <c r="V90" s="19"/>
      <c r="W90" s="19"/>
    </row>
    <row r="91" spans="1:23" x14ac:dyDescent="0.35">
      <c r="A91" s="19"/>
      <c r="B91" s="130" t="s">
        <v>174</v>
      </c>
      <c r="C91" s="360" t="s">
        <v>175</v>
      </c>
      <c r="D91" s="360" t="s">
        <v>175</v>
      </c>
      <c r="E91" s="360" t="s">
        <v>175</v>
      </c>
      <c r="F91" s="19"/>
      <c r="G91" s="19"/>
      <c r="H91" s="19"/>
      <c r="I91" s="19"/>
      <c r="J91" s="19"/>
      <c r="K91" s="19"/>
      <c r="L91" s="19"/>
      <c r="M91" s="19"/>
      <c r="N91" s="19"/>
      <c r="O91" s="19"/>
      <c r="P91" s="19"/>
      <c r="Q91" s="19"/>
      <c r="R91" s="19"/>
      <c r="S91" s="19"/>
      <c r="T91" s="19"/>
      <c r="U91" s="19"/>
      <c r="V91" s="19"/>
      <c r="W91" s="19"/>
    </row>
    <row r="92" spans="1:23" x14ac:dyDescent="0.35">
      <c r="A92" s="19"/>
      <c r="B92" s="130" t="s">
        <v>176</v>
      </c>
      <c r="C92" s="360" t="s">
        <v>177</v>
      </c>
      <c r="D92" s="360" t="s">
        <v>177</v>
      </c>
      <c r="E92" s="360" t="s">
        <v>177</v>
      </c>
      <c r="F92" s="19"/>
      <c r="G92" s="19"/>
      <c r="H92" s="19"/>
      <c r="I92" s="19"/>
      <c r="J92" s="19"/>
      <c r="K92" s="19"/>
      <c r="L92" s="19"/>
      <c r="M92" s="19"/>
      <c r="N92" s="19"/>
      <c r="O92" s="19"/>
      <c r="P92" s="19"/>
      <c r="Q92" s="19"/>
      <c r="R92" s="19"/>
      <c r="S92" s="19"/>
      <c r="T92" s="19"/>
      <c r="U92" s="19"/>
      <c r="V92" s="19"/>
      <c r="W92" s="19"/>
    </row>
    <row r="93" spans="1:23" x14ac:dyDescent="0.35">
      <c r="A93" s="19"/>
      <c r="B93" s="130" t="s">
        <v>352</v>
      </c>
      <c r="C93" s="360" t="s">
        <v>353</v>
      </c>
      <c r="D93" s="360" t="s">
        <v>177</v>
      </c>
      <c r="E93" s="360" t="s">
        <v>177</v>
      </c>
      <c r="F93" s="19"/>
      <c r="G93" s="19"/>
      <c r="H93" s="19"/>
      <c r="I93" s="19"/>
      <c r="J93" s="19"/>
      <c r="K93" s="19"/>
      <c r="L93" s="19"/>
      <c r="M93" s="19"/>
      <c r="N93" s="19"/>
      <c r="O93" s="19"/>
      <c r="P93" s="19"/>
      <c r="Q93" s="19"/>
      <c r="R93" s="19"/>
      <c r="S93" s="19"/>
      <c r="T93" s="19"/>
      <c r="U93" s="19"/>
      <c r="V93" s="19"/>
      <c r="W93" s="19"/>
    </row>
    <row r="94" spans="1:23" x14ac:dyDescent="0.35">
      <c r="A94" s="19"/>
      <c r="B94" s="89" t="s">
        <v>103</v>
      </c>
      <c r="C94" s="361"/>
      <c r="D94" s="361"/>
      <c r="E94" s="361"/>
      <c r="F94" s="19"/>
      <c r="G94" s="19"/>
      <c r="H94" s="19"/>
      <c r="I94" s="19"/>
      <c r="J94" s="19"/>
      <c r="K94" s="19"/>
      <c r="L94" s="19"/>
      <c r="M94" s="19"/>
      <c r="N94" s="19"/>
      <c r="O94" s="19"/>
      <c r="P94" s="19"/>
      <c r="Q94" s="19"/>
      <c r="R94" s="19"/>
      <c r="S94" s="19"/>
      <c r="T94" s="19"/>
      <c r="U94" s="19"/>
      <c r="V94" s="19"/>
      <c r="W94" s="19"/>
    </row>
    <row r="95" spans="1:23" x14ac:dyDescent="0.35">
      <c r="A95" s="19"/>
      <c r="B95" s="19"/>
      <c r="C95" s="19"/>
      <c r="D95" s="19"/>
      <c r="E95" s="19"/>
      <c r="F95" s="19"/>
      <c r="G95" s="19"/>
      <c r="H95" s="19"/>
      <c r="I95" s="19"/>
      <c r="J95" s="19"/>
      <c r="K95" s="19"/>
      <c r="L95" s="19"/>
      <c r="M95" s="19"/>
      <c r="N95" s="19"/>
      <c r="O95" s="19"/>
      <c r="P95" s="19"/>
      <c r="Q95" s="19"/>
      <c r="R95" s="19"/>
      <c r="S95" s="19"/>
      <c r="T95" s="19"/>
      <c r="U95" s="19"/>
      <c r="V95" s="19"/>
      <c r="W95" s="19"/>
    </row>
    <row r="96" spans="1:23" x14ac:dyDescent="0.35">
      <c r="A96" s="19"/>
      <c r="B96" s="19"/>
      <c r="C96" s="19"/>
      <c r="D96" s="19"/>
      <c r="E96" s="19"/>
      <c r="F96" s="19"/>
      <c r="G96" s="19"/>
      <c r="H96" s="19"/>
      <c r="I96" s="19"/>
      <c r="J96" s="19"/>
      <c r="K96" s="19"/>
      <c r="L96" s="19"/>
      <c r="M96" s="19"/>
      <c r="N96" s="19"/>
      <c r="O96" s="19"/>
      <c r="P96" s="19"/>
      <c r="Q96" s="19"/>
      <c r="R96" s="19"/>
      <c r="S96" s="19"/>
      <c r="T96" s="19"/>
      <c r="U96" s="19"/>
      <c r="V96" s="19"/>
      <c r="W96" s="19"/>
    </row>
    <row r="97" spans="1:23" x14ac:dyDescent="0.35">
      <c r="A97" s="19"/>
      <c r="B97" s="19"/>
      <c r="C97" s="19"/>
      <c r="D97" s="19"/>
      <c r="E97" s="19"/>
      <c r="F97" s="19"/>
      <c r="G97" s="19"/>
      <c r="H97" s="19"/>
      <c r="I97" s="19"/>
      <c r="J97" s="19"/>
      <c r="K97" s="19"/>
      <c r="L97" s="19"/>
      <c r="M97" s="19"/>
      <c r="N97" s="19"/>
      <c r="O97" s="19"/>
      <c r="P97" s="19"/>
      <c r="Q97" s="19"/>
      <c r="R97" s="19"/>
      <c r="S97" s="19"/>
      <c r="T97" s="19"/>
      <c r="U97" s="19"/>
      <c r="V97" s="19"/>
      <c r="W97" s="19"/>
    </row>
    <row r="98" spans="1:23" x14ac:dyDescent="0.35">
      <c r="A98" s="19"/>
      <c r="B98" s="19"/>
      <c r="C98" s="19"/>
      <c r="D98" s="19"/>
      <c r="E98" s="19"/>
      <c r="F98" s="19"/>
      <c r="G98" s="19"/>
      <c r="H98" s="19"/>
      <c r="I98" s="19"/>
      <c r="J98" s="19"/>
      <c r="K98" s="19"/>
      <c r="L98" s="19"/>
      <c r="M98" s="19"/>
      <c r="N98" s="19"/>
      <c r="O98" s="19"/>
      <c r="P98" s="19"/>
      <c r="Q98" s="19"/>
      <c r="R98" s="19"/>
      <c r="S98" s="19"/>
      <c r="T98" s="19"/>
      <c r="U98" s="19"/>
      <c r="V98" s="19"/>
      <c r="W98" s="19"/>
    </row>
    <row r="99" spans="1:23" x14ac:dyDescent="0.35">
      <c r="A99" s="19"/>
      <c r="B99" s="19"/>
      <c r="C99" s="19"/>
      <c r="D99" s="19"/>
      <c r="E99" s="19"/>
      <c r="F99" s="19"/>
      <c r="G99" s="19"/>
      <c r="H99" s="19"/>
      <c r="I99" s="19"/>
      <c r="J99" s="19"/>
      <c r="K99" s="19"/>
      <c r="L99" s="19"/>
      <c r="M99" s="19"/>
      <c r="N99" s="19"/>
      <c r="O99" s="19"/>
      <c r="P99" s="19"/>
      <c r="Q99" s="19"/>
      <c r="R99" s="19"/>
      <c r="S99" s="19"/>
      <c r="T99" s="19"/>
      <c r="U99" s="19"/>
      <c r="V99" s="19"/>
      <c r="W99" s="19"/>
    </row>
    <row r="100" spans="1:23"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sheetData>
  <mergeCells count="48">
    <mergeCell ref="C53:E53"/>
    <mergeCell ref="C50:E50"/>
    <mergeCell ref="C51:E51"/>
    <mergeCell ref="B3:C3"/>
    <mergeCell ref="B11:F18"/>
    <mergeCell ref="B21:C21"/>
    <mergeCell ref="C52:E52"/>
    <mergeCell ref="C58:E58"/>
    <mergeCell ref="C55:E55"/>
    <mergeCell ref="C56:E56"/>
    <mergeCell ref="C57:E57"/>
    <mergeCell ref="C54:E54"/>
    <mergeCell ref="C73:E73"/>
    <mergeCell ref="C59:E59"/>
    <mergeCell ref="C60:E60"/>
    <mergeCell ref="C63:E63"/>
    <mergeCell ref="C64:E64"/>
    <mergeCell ref="C65:E65"/>
    <mergeCell ref="C66:E66"/>
    <mergeCell ref="C67:E67"/>
    <mergeCell ref="C69:E69"/>
    <mergeCell ref="C70:E70"/>
    <mergeCell ref="C71:E71"/>
    <mergeCell ref="C72:E72"/>
    <mergeCell ref="C61:E61"/>
    <mergeCell ref="C62:E62"/>
    <mergeCell ref="C68:E68"/>
    <mergeCell ref="C86:E86"/>
    <mergeCell ref="C74:E74"/>
    <mergeCell ref="C75:E75"/>
    <mergeCell ref="C76:E76"/>
    <mergeCell ref="C77:E77"/>
    <mergeCell ref="C79:E79"/>
    <mergeCell ref="C80:E80"/>
    <mergeCell ref="C81:E81"/>
    <mergeCell ref="C82:E82"/>
    <mergeCell ref="C83:E83"/>
    <mergeCell ref="C84:E84"/>
    <mergeCell ref="C85:E85"/>
    <mergeCell ref="C78:E78"/>
    <mergeCell ref="C93:E93"/>
    <mergeCell ref="C94:E94"/>
    <mergeCell ref="C87:E87"/>
    <mergeCell ref="C88:E88"/>
    <mergeCell ref="C89:E89"/>
    <mergeCell ref="C90:E90"/>
    <mergeCell ref="C91:E91"/>
    <mergeCell ref="C92:E92"/>
  </mergeCells>
  <hyperlinks>
    <hyperlink ref="B5" location="Intro!B10" display="What test material do I need?" xr:uid="{C2AC05B4-73A0-4472-85D7-F2D8E50AF082}"/>
    <hyperlink ref="B7" location="Intro!B42" display="Worksheet Structure for Test Procedures" xr:uid="{5011164D-D025-4668-9BCB-0BD01E01CA7C}"/>
    <hyperlink ref="B6" location="Intro!B28" display="Worksheet Names" xr:uid="{97306893-299C-4821-95A4-908CF1E652C9}"/>
    <hyperlink ref="B8" location="Intro!B58" display="Acronyms" xr:uid="{0BBA7EBD-3106-4164-B1F2-0BF4E4946328}"/>
    <hyperlink ref="B47" location="Intro!B5" display="Return to top" xr:uid="{C541F642-E49A-4D85-B62C-64F79DFC07BF}"/>
    <hyperlink ref="B94" location="Intro!A1" display="Top of Worksheet" xr:uid="{3E46CDBA-9943-4739-85C7-DF25DE4F1B0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4AC12-DD3C-4DB5-B4ED-BFBC1B27C12C}">
  <sheetPr>
    <pageSetUpPr fitToPage="1"/>
  </sheetPr>
  <dimension ref="B1:LK552"/>
  <sheetViews>
    <sheetView tabSelected="1" zoomScaleNormal="100" workbookViewId="0">
      <selection activeCell="B1" sqref="B1"/>
    </sheetView>
  </sheetViews>
  <sheetFormatPr defaultColWidth="9.1796875" defaultRowHeight="14.5" x14ac:dyDescent="0.35"/>
  <cols>
    <col min="1" max="1" width="0.54296875" customWidth="1"/>
    <col min="2" max="2" width="21" customWidth="1"/>
    <col min="3" max="3" width="9" customWidth="1"/>
    <col min="4" max="4" width="68.453125" customWidth="1"/>
    <col min="5" max="5" width="96.1796875" customWidth="1"/>
    <col min="6" max="6" width="26" customWidth="1"/>
    <col min="7" max="7" width="48.453125" customWidth="1"/>
    <col min="8" max="8" width="17" customWidth="1"/>
    <col min="9" max="9" width="15.1796875" style="19" customWidth="1"/>
    <col min="10" max="323" width="9.1796875" style="19"/>
  </cols>
  <sheetData>
    <row r="1" spans="2:323" ht="66.75" customHeight="1" x14ac:dyDescent="0.35">
      <c r="B1" s="18"/>
      <c r="C1" s="76"/>
      <c r="D1" s="19"/>
      <c r="E1" s="19"/>
      <c r="F1" s="19"/>
      <c r="G1" s="20"/>
      <c r="H1" s="20"/>
    </row>
    <row r="2" spans="2:323" ht="18.5" x14ac:dyDescent="0.35">
      <c r="B2" s="18"/>
      <c r="C2" s="18"/>
      <c r="D2" s="387" t="s">
        <v>284</v>
      </c>
      <c r="E2" s="388"/>
      <c r="F2" s="19"/>
      <c r="G2" s="20"/>
      <c r="H2" s="20"/>
    </row>
    <row r="3" spans="2:323" ht="18.5" x14ac:dyDescent="0.35">
      <c r="B3" s="18"/>
      <c r="C3" s="18"/>
      <c r="D3" s="241"/>
      <c r="E3" s="242"/>
      <c r="F3" s="19"/>
      <c r="G3" s="20"/>
      <c r="H3" s="20"/>
    </row>
    <row r="4" spans="2:323" ht="15" customHeight="1" x14ac:dyDescent="0.35">
      <c r="B4" s="18"/>
      <c r="C4" s="383" t="s">
        <v>322</v>
      </c>
      <c r="D4" s="384"/>
      <c r="E4" s="100"/>
      <c r="F4" s="19"/>
      <c r="G4" s="19"/>
      <c r="H4" s="20"/>
      <c r="LK4"/>
    </row>
    <row r="5" spans="2:323" x14ac:dyDescent="0.35">
      <c r="B5" s="18"/>
      <c r="C5" s="385" t="s">
        <v>993</v>
      </c>
      <c r="D5" s="386"/>
      <c r="E5" s="100" t="s">
        <v>285</v>
      </c>
      <c r="F5" s="19"/>
      <c r="G5" s="19"/>
      <c r="H5" s="20"/>
      <c r="LK5"/>
    </row>
    <row r="6" spans="2:323" x14ac:dyDescent="0.35">
      <c r="B6" s="18"/>
      <c r="C6" s="381" t="s">
        <v>323</v>
      </c>
      <c r="D6" s="382"/>
      <c r="E6" s="100" t="s">
        <v>285</v>
      </c>
      <c r="F6" s="19"/>
      <c r="G6" s="19"/>
      <c r="H6" s="20"/>
      <c r="LK6"/>
    </row>
    <row r="7" spans="2:323" x14ac:dyDescent="0.35">
      <c r="B7" s="18"/>
      <c r="C7" s="381" t="s">
        <v>324</v>
      </c>
      <c r="D7" s="382"/>
      <c r="E7" s="100" t="s">
        <v>285</v>
      </c>
      <c r="F7" s="19"/>
      <c r="G7" s="19"/>
      <c r="H7" s="20"/>
      <c r="LK7"/>
    </row>
    <row r="8" spans="2:323" x14ac:dyDescent="0.35">
      <c r="B8" s="18"/>
      <c r="C8" s="381" t="s">
        <v>325</v>
      </c>
      <c r="D8" s="382"/>
      <c r="E8" s="100" t="s">
        <v>285</v>
      </c>
      <c r="F8" s="19"/>
      <c r="G8" s="19"/>
      <c r="H8" s="20"/>
      <c r="LK8"/>
    </row>
    <row r="9" spans="2:323" x14ac:dyDescent="0.35">
      <c r="B9" s="18"/>
      <c r="C9" s="381" t="s">
        <v>326</v>
      </c>
      <c r="D9" s="382"/>
      <c r="E9" s="100" t="s">
        <v>285</v>
      </c>
      <c r="F9" s="19"/>
      <c r="G9" s="19"/>
      <c r="H9" s="20"/>
      <c r="LK9"/>
    </row>
    <row r="10" spans="2:323" x14ac:dyDescent="0.35">
      <c r="B10" s="18"/>
      <c r="C10" s="383" t="s">
        <v>327</v>
      </c>
      <c r="D10" s="384"/>
      <c r="E10" s="100"/>
      <c r="F10" s="19"/>
      <c r="G10" s="19"/>
      <c r="H10" s="20"/>
      <c r="LK10"/>
    </row>
    <row r="11" spans="2:323" x14ac:dyDescent="0.35">
      <c r="B11" s="18"/>
      <c r="C11" s="381" t="s">
        <v>333</v>
      </c>
      <c r="D11" s="382"/>
      <c r="E11" s="100" t="s">
        <v>334</v>
      </c>
      <c r="F11" s="19"/>
      <c r="G11" s="19"/>
      <c r="H11" s="20"/>
      <c r="LK11"/>
    </row>
    <row r="12" spans="2:323" x14ac:dyDescent="0.35">
      <c r="B12" s="18"/>
      <c r="C12" s="385" t="s">
        <v>335</v>
      </c>
      <c r="D12" s="386"/>
      <c r="E12" s="100" t="s">
        <v>285</v>
      </c>
      <c r="F12" s="19"/>
      <c r="G12" s="19"/>
      <c r="H12" s="20"/>
      <c r="LK12"/>
    </row>
    <row r="13" spans="2:323" ht="36" customHeight="1" x14ac:dyDescent="0.35">
      <c r="B13" s="18"/>
      <c r="C13" s="381" t="s">
        <v>806</v>
      </c>
      <c r="D13" s="382"/>
      <c r="E13" s="100" t="s">
        <v>1038</v>
      </c>
      <c r="F13" s="19"/>
      <c r="G13" s="19"/>
      <c r="H13" s="20"/>
      <c r="LK13"/>
    </row>
    <row r="14" spans="2:323" x14ac:dyDescent="0.35">
      <c r="B14" s="18"/>
      <c r="C14" s="381" t="s">
        <v>328</v>
      </c>
      <c r="D14" s="382"/>
      <c r="E14" s="100" t="s">
        <v>285</v>
      </c>
      <c r="F14" s="19"/>
      <c r="G14" s="19"/>
      <c r="H14" s="20"/>
      <c r="LK14"/>
    </row>
    <row r="15" spans="2:323" x14ac:dyDescent="0.35">
      <c r="B15" s="18"/>
      <c r="C15" s="374" t="s">
        <v>336</v>
      </c>
      <c r="D15" s="375"/>
      <c r="E15" s="100" t="s">
        <v>994</v>
      </c>
      <c r="F15" s="19"/>
      <c r="G15" s="19"/>
      <c r="H15" s="20"/>
      <c r="LK15"/>
    </row>
    <row r="16" spans="2:323" x14ac:dyDescent="0.35">
      <c r="B16" s="18"/>
      <c r="C16" s="374" t="s">
        <v>332</v>
      </c>
      <c r="D16" s="375"/>
      <c r="E16" s="100" t="s">
        <v>337</v>
      </c>
      <c r="F16" s="19"/>
      <c r="G16" s="19"/>
      <c r="H16" s="20"/>
      <c r="LK16"/>
    </row>
    <row r="17" spans="2:323" x14ac:dyDescent="0.35">
      <c r="B17" s="18"/>
      <c r="C17" s="374" t="s">
        <v>329</v>
      </c>
      <c r="D17" s="375"/>
      <c r="E17" s="100" t="s">
        <v>285</v>
      </c>
      <c r="F17" s="19"/>
      <c r="G17" s="19"/>
      <c r="H17" s="20"/>
      <c r="LK17"/>
    </row>
    <row r="18" spans="2:323" x14ac:dyDescent="0.35">
      <c r="B18" s="18"/>
      <c r="C18" s="374" t="s">
        <v>330</v>
      </c>
      <c r="D18" s="375"/>
      <c r="E18" s="100" t="s">
        <v>285</v>
      </c>
      <c r="F18" s="19"/>
      <c r="G18" s="19"/>
      <c r="H18" s="20"/>
      <c r="LK18"/>
    </row>
    <row r="19" spans="2:323" x14ac:dyDescent="0.35">
      <c r="B19" s="18"/>
      <c r="C19" s="374" t="s">
        <v>331</v>
      </c>
      <c r="D19" s="375"/>
      <c r="E19" s="100" t="s">
        <v>285</v>
      </c>
      <c r="F19" s="19"/>
      <c r="G19" s="19"/>
      <c r="H19" s="20"/>
      <c r="LK19"/>
    </row>
    <row r="20" spans="2:323" x14ac:dyDescent="0.35">
      <c r="B20" s="18"/>
      <c r="C20" s="374" t="s">
        <v>286</v>
      </c>
      <c r="D20" s="375"/>
      <c r="E20" s="101" t="s">
        <v>287</v>
      </c>
      <c r="F20" s="19"/>
      <c r="G20" s="19"/>
      <c r="H20" s="20"/>
      <c r="LK20"/>
    </row>
    <row r="21" spans="2:323" ht="36.75" customHeight="1" x14ac:dyDescent="0.35">
      <c r="B21" s="18"/>
      <c r="C21" s="374" t="s">
        <v>288</v>
      </c>
      <c r="D21" s="375"/>
      <c r="E21" s="101" t="s">
        <v>287</v>
      </c>
      <c r="F21" s="19"/>
      <c r="G21" s="20"/>
      <c r="H21" s="20"/>
      <c r="J21" s="19" t="s">
        <v>7</v>
      </c>
    </row>
    <row r="22" spans="2:323" x14ac:dyDescent="0.35">
      <c r="B22" s="18"/>
      <c r="C22" s="18"/>
      <c r="D22" s="21"/>
      <c r="E22" s="19"/>
      <c r="F22" s="19"/>
      <c r="G22" s="20"/>
      <c r="H22" s="20"/>
    </row>
    <row r="23" spans="2:323" s="19" customFormat="1" x14ac:dyDescent="0.35">
      <c r="B23" s="18"/>
      <c r="C23" s="376" t="s">
        <v>289</v>
      </c>
      <c r="D23" s="377"/>
      <c r="E23" s="377"/>
      <c r="F23" s="377"/>
      <c r="G23" s="377"/>
      <c r="H23" s="377"/>
      <c r="I23" s="378"/>
    </row>
    <row r="24" spans="2:323" s="19" customFormat="1" x14ac:dyDescent="0.35">
      <c r="B24" s="18"/>
      <c r="C24" s="131"/>
      <c r="D24" s="132" t="s">
        <v>290</v>
      </c>
      <c r="E24" s="133" t="s">
        <v>291</v>
      </c>
      <c r="F24" s="133" t="s">
        <v>292</v>
      </c>
      <c r="G24" s="133" t="s">
        <v>199</v>
      </c>
      <c r="H24" s="133" t="s">
        <v>320</v>
      </c>
      <c r="I24" s="139" t="s">
        <v>321</v>
      </c>
    </row>
    <row r="25" spans="2:323" x14ac:dyDescent="0.35">
      <c r="B25" s="23"/>
      <c r="C25" s="137">
        <v>1</v>
      </c>
      <c r="D25" s="138" t="s">
        <v>740</v>
      </c>
      <c r="E25" s="102">
        <f>'MC - Scenarios'!G39</f>
        <v>0</v>
      </c>
      <c r="F25" s="103">
        <f>'MC - Scenarios'!C38</f>
        <v>2</v>
      </c>
      <c r="G25" s="243">
        <f>'MC - Scenarios'!C36</f>
        <v>0</v>
      </c>
      <c r="H25" s="140">
        <f>'MC - Scenarios'!G36</f>
        <v>8</v>
      </c>
      <c r="I25" s="103">
        <f>COUNTIFS('MC - Scenarios'!J:J,1,'MC - Scenarios'!G:G,"N/A (Please provide reason)")</f>
        <v>0</v>
      </c>
    </row>
    <row r="26" spans="2:323" ht="20.149999999999999" customHeight="1" x14ac:dyDescent="0.35">
      <c r="B26" s="23"/>
      <c r="C26" s="20"/>
      <c r="D26" s="20"/>
      <c r="E26" s="20"/>
      <c r="F26" s="20"/>
      <c r="G26" s="20"/>
      <c r="H26" s="24"/>
      <c r="I26" s="22"/>
    </row>
    <row r="27" spans="2:323" ht="15" customHeight="1" x14ac:dyDescent="0.35">
      <c r="B27" s="23"/>
      <c r="C27" s="376" t="s">
        <v>289</v>
      </c>
      <c r="D27" s="379"/>
      <c r="E27" s="379"/>
      <c r="F27" s="379"/>
      <c r="G27" s="380"/>
      <c r="H27" s="24"/>
      <c r="I27" s="22"/>
    </row>
    <row r="28" spans="2:323" x14ac:dyDescent="0.35">
      <c r="B28" s="25"/>
      <c r="C28" s="132"/>
      <c r="D28" s="134" t="s">
        <v>293</v>
      </c>
      <c r="E28" s="133" t="s">
        <v>294</v>
      </c>
      <c r="F28" s="135" t="s">
        <v>295</v>
      </c>
      <c r="G28" s="136" t="s">
        <v>296</v>
      </c>
      <c r="H28" s="20"/>
    </row>
    <row r="29" spans="2:323" x14ac:dyDescent="0.35">
      <c r="B29" s="25"/>
      <c r="C29" s="137">
        <v>1</v>
      </c>
      <c r="D29" s="138" t="s">
        <v>698</v>
      </c>
      <c r="E29" s="102">
        <f>SUM(MC!N157+MC!N163)/TSR!F29</f>
        <v>0</v>
      </c>
      <c r="F29" s="104">
        <f>MC!N154+MC!N160</f>
        <v>124</v>
      </c>
      <c r="G29" s="103">
        <f>SUM(MC!P6:'MC'!P145)</f>
        <v>0</v>
      </c>
      <c r="H29" s="20"/>
    </row>
    <row r="30" spans="2:323" s="26" customFormat="1" ht="29" x14ac:dyDescent="0.35">
      <c r="B30" s="255" t="s">
        <v>627</v>
      </c>
      <c r="C30" s="373" t="str">
        <f>IF(SUM(G29:G29)&gt;0,"WARNING - Mobile Channel: A test result of N/A (not applicable) has been selected for one or more mandatory test cases. Appropriate test results for a mandatory test are Pass or Fail. Please consider reviewing the test results.","")</f>
        <v/>
      </c>
      <c r="D30" s="373"/>
      <c r="E30" s="373"/>
      <c r="F30" s="373"/>
      <c r="G30" s="373"/>
    </row>
    <row r="31" spans="2:323" s="26" customFormat="1" x14ac:dyDescent="0.35"/>
    <row r="32" spans="2:323" s="26" customFormat="1" x14ac:dyDescent="0.35"/>
    <row r="33" s="26" customFormat="1" x14ac:dyDescent="0.35"/>
    <row r="34" s="26" customFormat="1" x14ac:dyDescent="0.35"/>
    <row r="35" s="26" customFormat="1" x14ac:dyDescent="0.35"/>
    <row r="36" s="26" customFormat="1" x14ac:dyDescent="0.35"/>
    <row r="37" s="26" customFormat="1" x14ac:dyDescent="0.35"/>
    <row r="38" s="26" customFormat="1" x14ac:dyDescent="0.35"/>
    <row r="39" s="26" customFormat="1" x14ac:dyDescent="0.35"/>
    <row r="40" s="26" customFormat="1" x14ac:dyDescent="0.35"/>
    <row r="41" s="26" customFormat="1" x14ac:dyDescent="0.35"/>
    <row r="42" s="26" customFormat="1" x14ac:dyDescent="0.35"/>
    <row r="43" s="26" customFormat="1" x14ac:dyDescent="0.35"/>
    <row r="44" s="26" customFormat="1" x14ac:dyDescent="0.35"/>
    <row r="45" s="26" customFormat="1" x14ac:dyDescent="0.35"/>
    <row r="46" s="26" customFormat="1" x14ac:dyDescent="0.35"/>
    <row r="47" s="26" customFormat="1" x14ac:dyDescent="0.35"/>
    <row r="48" s="26" customFormat="1" x14ac:dyDescent="0.35"/>
    <row r="49" s="26" customFormat="1" x14ac:dyDescent="0.35"/>
    <row r="50" s="26" customFormat="1" x14ac:dyDescent="0.35"/>
    <row r="51" s="26" customFormat="1" x14ac:dyDescent="0.35"/>
    <row r="52" s="26" customFormat="1" x14ac:dyDescent="0.35"/>
    <row r="53" s="26" customFormat="1" x14ac:dyDescent="0.35"/>
    <row r="54" s="26" customFormat="1" x14ac:dyDescent="0.35"/>
    <row r="55" s="26" customFormat="1" x14ac:dyDescent="0.35"/>
    <row r="56" s="26" customFormat="1" x14ac:dyDescent="0.35"/>
    <row r="57" s="26" customFormat="1" x14ac:dyDescent="0.35"/>
    <row r="58" s="26" customFormat="1" x14ac:dyDescent="0.35"/>
    <row r="59" s="26" customFormat="1" x14ac:dyDescent="0.35"/>
    <row r="60" s="26" customFormat="1" x14ac:dyDescent="0.35"/>
    <row r="61" s="26" customFormat="1" x14ac:dyDescent="0.35"/>
    <row r="62" s="26" customFormat="1" x14ac:dyDescent="0.35"/>
    <row r="63" s="26" customFormat="1" x14ac:dyDescent="0.35"/>
    <row r="64" s="26" customFormat="1" x14ac:dyDescent="0.35"/>
    <row r="65" s="26" customFormat="1" x14ac:dyDescent="0.35"/>
    <row r="66" s="26" customFormat="1" x14ac:dyDescent="0.35"/>
    <row r="67" s="26" customFormat="1" x14ac:dyDescent="0.35"/>
    <row r="68" s="26" customFormat="1" x14ac:dyDescent="0.35"/>
    <row r="69" s="26" customFormat="1" x14ac:dyDescent="0.35"/>
    <row r="70" s="26" customFormat="1" x14ac:dyDescent="0.35"/>
    <row r="71" s="26" customFormat="1" x14ac:dyDescent="0.35"/>
    <row r="72" s="26" customFormat="1" x14ac:dyDescent="0.35"/>
    <row r="73" s="26" customFormat="1" x14ac:dyDescent="0.35"/>
    <row r="74" s="26" customFormat="1" x14ac:dyDescent="0.35"/>
    <row r="75" s="26" customFormat="1" x14ac:dyDescent="0.35"/>
    <row r="76" s="26" customFormat="1" x14ac:dyDescent="0.35"/>
    <row r="77" s="26" customFormat="1" x14ac:dyDescent="0.35"/>
    <row r="78" s="26" customFormat="1" x14ac:dyDescent="0.35"/>
    <row r="79" s="26" customFormat="1" x14ac:dyDescent="0.35"/>
    <row r="80" s="26" customFormat="1" x14ac:dyDescent="0.35"/>
    <row r="81" s="26" customFormat="1" x14ac:dyDescent="0.35"/>
    <row r="82" s="26" customFormat="1" x14ac:dyDescent="0.35"/>
    <row r="83" s="26" customFormat="1" x14ac:dyDescent="0.35"/>
    <row r="84" s="26" customFormat="1" x14ac:dyDescent="0.35"/>
    <row r="85" s="26" customFormat="1" x14ac:dyDescent="0.35"/>
    <row r="86" s="26" customFormat="1" x14ac:dyDescent="0.35"/>
    <row r="87" s="26" customFormat="1" x14ac:dyDescent="0.35"/>
    <row r="88" s="26" customFormat="1" x14ac:dyDescent="0.35"/>
    <row r="89" s="26" customFormat="1" x14ac:dyDescent="0.35"/>
    <row r="90" s="26" customFormat="1" x14ac:dyDescent="0.35"/>
    <row r="91" s="26" customFormat="1" x14ac:dyDescent="0.35"/>
    <row r="92" s="26" customFormat="1" x14ac:dyDescent="0.35"/>
    <row r="93" s="26" customFormat="1" x14ac:dyDescent="0.35"/>
    <row r="94" s="26" customFormat="1" x14ac:dyDescent="0.35"/>
    <row r="95" s="26" customFormat="1" x14ac:dyDescent="0.35"/>
    <row r="96" s="26" customFormat="1" x14ac:dyDescent="0.35"/>
    <row r="97" s="26" customFormat="1" x14ac:dyDescent="0.35"/>
    <row r="98" s="26" customFormat="1" x14ac:dyDescent="0.35"/>
    <row r="99" s="26" customFormat="1" x14ac:dyDescent="0.35"/>
    <row r="100" s="26" customFormat="1" x14ac:dyDescent="0.35"/>
    <row r="101" s="26" customFormat="1" x14ac:dyDescent="0.35"/>
    <row r="102" s="26" customFormat="1" x14ac:dyDescent="0.35"/>
    <row r="103" s="26" customFormat="1" x14ac:dyDescent="0.35"/>
    <row r="104" s="26" customFormat="1" x14ac:dyDescent="0.35"/>
    <row r="105" s="26" customFormat="1" x14ac:dyDescent="0.35"/>
    <row r="106" s="26" customFormat="1" x14ac:dyDescent="0.35"/>
    <row r="107" s="26" customFormat="1" x14ac:dyDescent="0.35"/>
    <row r="108" s="26" customFormat="1" x14ac:dyDescent="0.35"/>
    <row r="109" s="26" customFormat="1" x14ac:dyDescent="0.35"/>
    <row r="110" s="26" customFormat="1" x14ac:dyDescent="0.35"/>
    <row r="111" s="26" customFormat="1" x14ac:dyDescent="0.35"/>
    <row r="112" s="26" customFormat="1" x14ac:dyDescent="0.35"/>
    <row r="113" s="26" customFormat="1" x14ac:dyDescent="0.35"/>
    <row r="114" s="26" customFormat="1" x14ac:dyDescent="0.35"/>
    <row r="115" s="26" customFormat="1" x14ac:dyDescent="0.35"/>
    <row r="116" s="26" customFormat="1" x14ac:dyDescent="0.35"/>
    <row r="117" s="26" customFormat="1" x14ac:dyDescent="0.35"/>
    <row r="118" s="26" customFormat="1" x14ac:dyDescent="0.35"/>
    <row r="119" s="26" customFormat="1" x14ac:dyDescent="0.35"/>
    <row r="120" s="26" customFormat="1" x14ac:dyDescent="0.35"/>
    <row r="121" s="26" customFormat="1" x14ac:dyDescent="0.35"/>
    <row r="122" s="26" customFormat="1" x14ac:dyDescent="0.35"/>
    <row r="123" s="26" customFormat="1" x14ac:dyDescent="0.35"/>
    <row r="124" s="26" customFormat="1" x14ac:dyDescent="0.35"/>
    <row r="125" s="26" customFormat="1" x14ac:dyDescent="0.35"/>
    <row r="126" s="26" customFormat="1" x14ac:dyDescent="0.35"/>
    <row r="127" s="26" customFormat="1" x14ac:dyDescent="0.35"/>
    <row r="128" s="26" customFormat="1" x14ac:dyDescent="0.35"/>
    <row r="129" s="26" customFormat="1" x14ac:dyDescent="0.35"/>
    <row r="130" s="26" customFormat="1" x14ac:dyDescent="0.35"/>
    <row r="131" s="26" customFormat="1" x14ac:dyDescent="0.35"/>
    <row r="132" s="26" customFormat="1" x14ac:dyDescent="0.35"/>
    <row r="133" s="26" customFormat="1" x14ac:dyDescent="0.35"/>
    <row r="134" s="26" customFormat="1" x14ac:dyDescent="0.35"/>
    <row r="135" s="26" customFormat="1" x14ac:dyDescent="0.35"/>
    <row r="136" s="26" customFormat="1" x14ac:dyDescent="0.35"/>
    <row r="137" s="26" customFormat="1" x14ac:dyDescent="0.35"/>
    <row r="138" s="26" customFormat="1" x14ac:dyDescent="0.35"/>
    <row r="139" s="26" customFormat="1" x14ac:dyDescent="0.35"/>
    <row r="140" s="26" customFormat="1" x14ac:dyDescent="0.35"/>
    <row r="141" s="26" customFormat="1" x14ac:dyDescent="0.35"/>
    <row r="142" s="26" customFormat="1" x14ac:dyDescent="0.35"/>
    <row r="143" s="26" customFormat="1" x14ac:dyDescent="0.35"/>
    <row r="144" s="26" customFormat="1" x14ac:dyDescent="0.35"/>
    <row r="145" s="26" customFormat="1" x14ac:dyDescent="0.35"/>
    <row r="146" s="26" customFormat="1" x14ac:dyDescent="0.35"/>
    <row r="147" s="26" customFormat="1" x14ac:dyDescent="0.35"/>
    <row r="148" s="26" customFormat="1" x14ac:dyDescent="0.35"/>
    <row r="149" s="26" customFormat="1" x14ac:dyDescent="0.35"/>
    <row r="150" s="26" customFormat="1" x14ac:dyDescent="0.35"/>
    <row r="151" s="26" customFormat="1" x14ac:dyDescent="0.35"/>
    <row r="152" s="26" customFormat="1" x14ac:dyDescent="0.35"/>
    <row r="153" s="26" customFormat="1" x14ac:dyDescent="0.35"/>
    <row r="154" s="26" customFormat="1" x14ac:dyDescent="0.35"/>
    <row r="155" s="26" customFormat="1" x14ac:dyDescent="0.35"/>
    <row r="156" s="26" customFormat="1" x14ac:dyDescent="0.35"/>
    <row r="157" s="26" customFormat="1" x14ac:dyDescent="0.35"/>
    <row r="158" s="26" customFormat="1" x14ac:dyDescent="0.35"/>
    <row r="159" s="26" customFormat="1" x14ac:dyDescent="0.35"/>
    <row r="160" s="26" customFormat="1" x14ac:dyDescent="0.35"/>
    <row r="161" s="26" customFormat="1" x14ac:dyDescent="0.35"/>
    <row r="162" s="26" customFormat="1" x14ac:dyDescent="0.35"/>
    <row r="163" s="26" customFormat="1" x14ac:dyDescent="0.35"/>
    <row r="164" s="26" customFormat="1" x14ac:dyDescent="0.35"/>
    <row r="165" s="26" customFormat="1" x14ac:dyDescent="0.35"/>
    <row r="166" s="26" customFormat="1" x14ac:dyDescent="0.35"/>
    <row r="167" s="26" customFormat="1" x14ac:dyDescent="0.35"/>
    <row r="168" s="26" customFormat="1" x14ac:dyDescent="0.35"/>
    <row r="169" s="26" customFormat="1" x14ac:dyDescent="0.35"/>
    <row r="170" s="26" customFormat="1" x14ac:dyDescent="0.35"/>
    <row r="171" s="26" customFormat="1" x14ac:dyDescent="0.35"/>
    <row r="172" s="26" customFormat="1" x14ac:dyDescent="0.35"/>
    <row r="173" s="26" customFormat="1" x14ac:dyDescent="0.35"/>
    <row r="174" s="26" customFormat="1" x14ac:dyDescent="0.35"/>
    <row r="175" s="26" customFormat="1" x14ac:dyDescent="0.35"/>
    <row r="176" s="26" customFormat="1" x14ac:dyDescent="0.35"/>
    <row r="177" s="26" customFormat="1" x14ac:dyDescent="0.35"/>
    <row r="178" s="26" customFormat="1" x14ac:dyDescent="0.35"/>
    <row r="179" s="26" customFormat="1" x14ac:dyDescent="0.35"/>
    <row r="180" s="26" customFormat="1" x14ac:dyDescent="0.35"/>
    <row r="181" s="26" customFormat="1" x14ac:dyDescent="0.35"/>
    <row r="182" s="26" customFormat="1" x14ac:dyDescent="0.35"/>
    <row r="183" s="26" customFormat="1" x14ac:dyDescent="0.35"/>
    <row r="184" s="26" customFormat="1" x14ac:dyDescent="0.35"/>
    <row r="185" s="26" customFormat="1" x14ac:dyDescent="0.35"/>
    <row r="186" s="26" customFormat="1" x14ac:dyDescent="0.35"/>
    <row r="187" s="26" customFormat="1" x14ac:dyDescent="0.35"/>
    <row r="188" s="26" customFormat="1" x14ac:dyDescent="0.35"/>
    <row r="189" s="26" customFormat="1" x14ac:dyDescent="0.35"/>
    <row r="190" s="26" customFormat="1" x14ac:dyDescent="0.35"/>
    <row r="191" s="26" customFormat="1" x14ac:dyDescent="0.35"/>
    <row r="192" s="26" customFormat="1" x14ac:dyDescent="0.35"/>
    <row r="193" s="26" customFormat="1" x14ac:dyDescent="0.35"/>
    <row r="194" s="26" customFormat="1" x14ac:dyDescent="0.35"/>
    <row r="195" s="26" customFormat="1" x14ac:dyDescent="0.35"/>
    <row r="196" s="26" customFormat="1" x14ac:dyDescent="0.35"/>
    <row r="197" s="26" customFormat="1" x14ac:dyDescent="0.35"/>
    <row r="198" s="26" customFormat="1" x14ac:dyDescent="0.35"/>
    <row r="199" s="26" customFormat="1" x14ac:dyDescent="0.35"/>
    <row r="200" s="26" customFormat="1" x14ac:dyDescent="0.35"/>
    <row r="201" s="26" customFormat="1" x14ac:dyDescent="0.35"/>
    <row r="202" s="26" customFormat="1" x14ac:dyDescent="0.35"/>
    <row r="203" s="26" customFormat="1" x14ac:dyDescent="0.35"/>
    <row r="204" s="26" customFormat="1" x14ac:dyDescent="0.35"/>
    <row r="205" s="26" customFormat="1" x14ac:dyDescent="0.35"/>
    <row r="206" s="26" customFormat="1" x14ac:dyDescent="0.35"/>
    <row r="207" s="26" customFormat="1" x14ac:dyDescent="0.35"/>
    <row r="208" s="26" customFormat="1" x14ac:dyDescent="0.35"/>
    <row r="209" s="26" customFormat="1" x14ac:dyDescent="0.35"/>
    <row r="210" s="26" customFormat="1" x14ac:dyDescent="0.35"/>
    <row r="211" s="26" customFormat="1" x14ac:dyDescent="0.35"/>
    <row r="212" s="26" customFormat="1" x14ac:dyDescent="0.35"/>
    <row r="213" s="26" customFormat="1" x14ac:dyDescent="0.35"/>
    <row r="214" s="26" customFormat="1" x14ac:dyDescent="0.35"/>
    <row r="215" s="26" customFormat="1" x14ac:dyDescent="0.35"/>
    <row r="216" s="26" customFormat="1" x14ac:dyDescent="0.35"/>
    <row r="217" s="26" customFormat="1" x14ac:dyDescent="0.35"/>
    <row r="218" s="26" customFormat="1" x14ac:dyDescent="0.35"/>
    <row r="219" s="26" customFormat="1" x14ac:dyDescent="0.35"/>
    <row r="220" s="26" customFormat="1" x14ac:dyDescent="0.35"/>
    <row r="221" s="26" customFormat="1" x14ac:dyDescent="0.35"/>
    <row r="222" s="26" customFormat="1" x14ac:dyDescent="0.35"/>
    <row r="223" s="26" customFormat="1" x14ac:dyDescent="0.35"/>
    <row r="224" s="26" customFormat="1" x14ac:dyDescent="0.35"/>
    <row r="225" s="26" customFormat="1" x14ac:dyDescent="0.35"/>
    <row r="226" s="26" customFormat="1" x14ac:dyDescent="0.35"/>
    <row r="227" s="26" customFormat="1" x14ac:dyDescent="0.35"/>
    <row r="228" s="26" customFormat="1" x14ac:dyDescent="0.35"/>
    <row r="229" s="26" customFormat="1" x14ac:dyDescent="0.35"/>
    <row r="230" s="26" customFormat="1" x14ac:dyDescent="0.35"/>
    <row r="231" s="26" customFormat="1" x14ac:dyDescent="0.35"/>
    <row r="232" s="26" customFormat="1" x14ac:dyDescent="0.35"/>
    <row r="233" s="26" customFormat="1" x14ac:dyDescent="0.35"/>
    <row r="234" s="26" customFormat="1" x14ac:dyDescent="0.35"/>
    <row r="235" s="26" customFormat="1" x14ac:dyDescent="0.35"/>
    <row r="236" s="26" customFormat="1" x14ac:dyDescent="0.35"/>
    <row r="237" s="26" customFormat="1" x14ac:dyDescent="0.35"/>
    <row r="238" s="26" customFormat="1" x14ac:dyDescent="0.35"/>
    <row r="239" s="26" customFormat="1" x14ac:dyDescent="0.35"/>
    <row r="240" s="26" customFormat="1" x14ac:dyDescent="0.35"/>
    <row r="241" s="26" customFormat="1" x14ac:dyDescent="0.35"/>
    <row r="242" s="26" customFormat="1" x14ac:dyDescent="0.35"/>
    <row r="243" s="26" customFormat="1" x14ac:dyDescent="0.35"/>
    <row r="244" s="26" customFormat="1" x14ac:dyDescent="0.35"/>
    <row r="245" s="26" customFormat="1" x14ac:dyDescent="0.35"/>
    <row r="246" s="26" customFormat="1" x14ac:dyDescent="0.35"/>
    <row r="247" s="26" customFormat="1" x14ac:dyDescent="0.35"/>
    <row r="248" s="26" customFormat="1" x14ac:dyDescent="0.35"/>
    <row r="249" s="26" customFormat="1" x14ac:dyDescent="0.35"/>
    <row r="250" s="26" customFormat="1" x14ac:dyDescent="0.35"/>
    <row r="251" s="26" customFormat="1" x14ac:dyDescent="0.35"/>
    <row r="252" s="26" customFormat="1" x14ac:dyDescent="0.35"/>
    <row r="253" s="26" customFormat="1" x14ac:dyDescent="0.35"/>
    <row r="254" s="26" customFormat="1" x14ac:dyDescent="0.35"/>
    <row r="255" s="26" customFormat="1" x14ac:dyDescent="0.35"/>
    <row r="256" s="26" customFormat="1" x14ac:dyDescent="0.35"/>
    <row r="257" s="26" customFormat="1" x14ac:dyDescent="0.35"/>
    <row r="258" s="26" customFormat="1" x14ac:dyDescent="0.35"/>
    <row r="259" s="26" customFormat="1" x14ac:dyDescent="0.35"/>
    <row r="260" s="26" customFormat="1" x14ac:dyDescent="0.35"/>
    <row r="261" s="26" customFormat="1" x14ac:dyDescent="0.35"/>
    <row r="262" s="26" customFormat="1" x14ac:dyDescent="0.35"/>
    <row r="263" s="26" customFormat="1" x14ac:dyDescent="0.35"/>
    <row r="264" s="26" customFormat="1" x14ac:dyDescent="0.35"/>
    <row r="265" s="26" customFormat="1" x14ac:dyDescent="0.35"/>
    <row r="266" s="26" customFormat="1" x14ac:dyDescent="0.35"/>
    <row r="267" s="26" customFormat="1" x14ac:dyDescent="0.35"/>
    <row r="268" s="26" customFormat="1" x14ac:dyDescent="0.35"/>
    <row r="269" s="26" customFormat="1" x14ac:dyDescent="0.35"/>
    <row r="270" s="26" customFormat="1" x14ac:dyDescent="0.35"/>
    <row r="271" s="26" customFormat="1" x14ac:dyDescent="0.35"/>
    <row r="272" s="26" customFormat="1" x14ac:dyDescent="0.35"/>
    <row r="273" s="26" customFormat="1" x14ac:dyDescent="0.35"/>
    <row r="274" s="26" customFormat="1" x14ac:dyDescent="0.35"/>
    <row r="275" s="26" customFormat="1" x14ac:dyDescent="0.35"/>
    <row r="276" s="26" customFormat="1" x14ac:dyDescent="0.35"/>
    <row r="277" s="26" customFormat="1" x14ac:dyDescent="0.35"/>
    <row r="278" s="26" customFormat="1" x14ac:dyDescent="0.35"/>
    <row r="279" s="26" customFormat="1" x14ac:dyDescent="0.35"/>
    <row r="280" s="26" customFormat="1" x14ac:dyDescent="0.35"/>
    <row r="281" s="26" customFormat="1" x14ac:dyDescent="0.35"/>
    <row r="282" s="26" customFormat="1" x14ac:dyDescent="0.35"/>
    <row r="283" s="26" customFormat="1" x14ac:dyDescent="0.35"/>
    <row r="284" s="26" customFormat="1" x14ac:dyDescent="0.35"/>
    <row r="285" s="26" customFormat="1" x14ac:dyDescent="0.35"/>
    <row r="286" s="26" customFormat="1" x14ac:dyDescent="0.35"/>
    <row r="287" s="26" customFormat="1" x14ac:dyDescent="0.35"/>
    <row r="288" s="26" customFormat="1" x14ac:dyDescent="0.35"/>
    <row r="289" s="26" customFormat="1" x14ac:dyDescent="0.35"/>
    <row r="290" s="26" customFormat="1" x14ac:dyDescent="0.35"/>
    <row r="291" s="26" customFormat="1" x14ac:dyDescent="0.35"/>
    <row r="292" s="26" customFormat="1" x14ac:dyDescent="0.35"/>
    <row r="293" s="26" customFormat="1" x14ac:dyDescent="0.35"/>
    <row r="294" s="26" customFormat="1" x14ac:dyDescent="0.35"/>
    <row r="295" s="26" customFormat="1" x14ac:dyDescent="0.35"/>
    <row r="296" s="26" customFormat="1" x14ac:dyDescent="0.35"/>
    <row r="297" s="26" customFormat="1" x14ac:dyDescent="0.35"/>
    <row r="298" s="26" customFormat="1" x14ac:dyDescent="0.35"/>
    <row r="299" s="26" customFormat="1" x14ac:dyDescent="0.35"/>
    <row r="300" s="26" customFormat="1" x14ac:dyDescent="0.35"/>
    <row r="301" s="26" customFormat="1" x14ac:dyDescent="0.35"/>
    <row r="302" s="26" customFormat="1" x14ac:dyDescent="0.35"/>
    <row r="303" s="26" customFormat="1" x14ac:dyDescent="0.35"/>
    <row r="304" s="26" customFormat="1" x14ac:dyDescent="0.35"/>
    <row r="305" s="26" customFormat="1" x14ac:dyDescent="0.35"/>
    <row r="306" s="26" customFormat="1" x14ac:dyDescent="0.35"/>
    <row r="307" s="26" customFormat="1" x14ac:dyDescent="0.35"/>
    <row r="308" s="26" customFormat="1" x14ac:dyDescent="0.35"/>
    <row r="309" s="26" customFormat="1" x14ac:dyDescent="0.35"/>
    <row r="310" s="26" customFormat="1" x14ac:dyDescent="0.35"/>
    <row r="311" s="26" customFormat="1" x14ac:dyDescent="0.35"/>
    <row r="312" s="26" customFormat="1" x14ac:dyDescent="0.35"/>
    <row r="313" s="26" customFormat="1" x14ac:dyDescent="0.35"/>
    <row r="314" s="26" customFormat="1" x14ac:dyDescent="0.35"/>
    <row r="315" s="26" customFormat="1" x14ac:dyDescent="0.35"/>
    <row r="316" s="26" customFormat="1" x14ac:dyDescent="0.35"/>
    <row r="317" s="26" customFormat="1" x14ac:dyDescent="0.35"/>
    <row r="318" s="26" customFormat="1" x14ac:dyDescent="0.35"/>
    <row r="319" s="26" customFormat="1" x14ac:dyDescent="0.35"/>
    <row r="320" s="26" customFormat="1" x14ac:dyDescent="0.35"/>
    <row r="321" s="26" customFormat="1" x14ac:dyDescent="0.35"/>
    <row r="322" s="26" customFormat="1" x14ac:dyDescent="0.35"/>
    <row r="323" s="26" customFormat="1" x14ac:dyDescent="0.35"/>
    <row r="324" s="26" customFormat="1" x14ac:dyDescent="0.35"/>
    <row r="325" s="26" customFormat="1" x14ac:dyDescent="0.35"/>
    <row r="326" s="26" customFormat="1" x14ac:dyDescent="0.35"/>
    <row r="327" s="26" customFormat="1" x14ac:dyDescent="0.35"/>
    <row r="328" s="26" customFormat="1" x14ac:dyDescent="0.35"/>
    <row r="329" s="26" customFormat="1" x14ac:dyDescent="0.35"/>
    <row r="330" s="26" customFormat="1" x14ac:dyDescent="0.35"/>
    <row r="331" s="26" customFormat="1" x14ac:dyDescent="0.35"/>
    <row r="332" s="26" customFormat="1" x14ac:dyDescent="0.35"/>
    <row r="333" s="26" customFormat="1" x14ac:dyDescent="0.35"/>
    <row r="334" s="26" customFormat="1" x14ac:dyDescent="0.35"/>
    <row r="335" s="26" customFormat="1" x14ac:dyDescent="0.35"/>
    <row r="336" s="26" customFormat="1" x14ac:dyDescent="0.35"/>
    <row r="337" s="26" customFormat="1" x14ac:dyDescent="0.35"/>
    <row r="338" s="26" customFormat="1" x14ac:dyDescent="0.35"/>
    <row r="339" s="26" customFormat="1" x14ac:dyDescent="0.35"/>
    <row r="340" s="26" customFormat="1" x14ac:dyDescent="0.35"/>
    <row r="341" s="26" customFormat="1" x14ac:dyDescent="0.35"/>
    <row r="342" s="26" customFormat="1" x14ac:dyDescent="0.35"/>
    <row r="343" s="26" customFormat="1" x14ac:dyDescent="0.35"/>
    <row r="344" s="26" customFormat="1" x14ac:dyDescent="0.35"/>
    <row r="345" s="26" customFormat="1" x14ac:dyDescent="0.35"/>
    <row r="346" s="26" customFormat="1" x14ac:dyDescent="0.35"/>
    <row r="347" s="26" customFormat="1" x14ac:dyDescent="0.35"/>
    <row r="348" s="26" customFormat="1" x14ac:dyDescent="0.35"/>
    <row r="349" s="26" customFormat="1" x14ac:dyDescent="0.35"/>
    <row r="350" s="26" customFormat="1" x14ac:dyDescent="0.35"/>
    <row r="351" s="26" customFormat="1" x14ac:dyDescent="0.35"/>
    <row r="352" s="26" customFormat="1" x14ac:dyDescent="0.35"/>
    <row r="353" s="26" customFormat="1" x14ac:dyDescent="0.35"/>
    <row r="354" s="26" customFormat="1" x14ac:dyDescent="0.35"/>
    <row r="355" s="26" customFormat="1" x14ac:dyDescent="0.35"/>
    <row r="356" s="26" customFormat="1" x14ac:dyDescent="0.35"/>
    <row r="357" s="26" customFormat="1" x14ac:dyDescent="0.35"/>
    <row r="358" s="26" customFormat="1" x14ac:dyDescent="0.35"/>
    <row r="359" s="26" customFormat="1" x14ac:dyDescent="0.35"/>
    <row r="360" s="26" customFormat="1" x14ac:dyDescent="0.35"/>
    <row r="361" s="26" customFormat="1" x14ac:dyDescent="0.35"/>
    <row r="362" s="26" customFormat="1" x14ac:dyDescent="0.35"/>
    <row r="363" s="26" customFormat="1" x14ac:dyDescent="0.35"/>
    <row r="364" s="26" customFormat="1" x14ac:dyDescent="0.35"/>
    <row r="365" s="26" customFormat="1" x14ac:dyDescent="0.35"/>
    <row r="366" s="26" customFormat="1" x14ac:dyDescent="0.35"/>
    <row r="367" s="26" customFormat="1" x14ac:dyDescent="0.35"/>
    <row r="368" s="26" customFormat="1" x14ac:dyDescent="0.35"/>
    <row r="369" s="26" customFormat="1" x14ac:dyDescent="0.35"/>
    <row r="370" s="26" customFormat="1" x14ac:dyDescent="0.35"/>
    <row r="371" s="26" customFormat="1" x14ac:dyDescent="0.35"/>
    <row r="372" s="26" customFormat="1" x14ac:dyDescent="0.35"/>
    <row r="373" s="26" customFormat="1" x14ac:dyDescent="0.35"/>
    <row r="374" s="26" customFormat="1" x14ac:dyDescent="0.35"/>
    <row r="375" s="26" customFormat="1" x14ac:dyDescent="0.35"/>
    <row r="376" s="26" customFormat="1" x14ac:dyDescent="0.35"/>
    <row r="377" s="26" customFormat="1" x14ac:dyDescent="0.35"/>
    <row r="378" s="26" customFormat="1" x14ac:dyDescent="0.35"/>
    <row r="379" s="26" customFormat="1" x14ac:dyDescent="0.35"/>
    <row r="380" s="26" customFormat="1" x14ac:dyDescent="0.35"/>
    <row r="381" s="26" customFormat="1" x14ac:dyDescent="0.35"/>
    <row r="382" s="26" customFormat="1" x14ac:dyDescent="0.35"/>
    <row r="383" s="26" customFormat="1" x14ac:dyDescent="0.35"/>
    <row r="384" s="26" customFormat="1" x14ac:dyDescent="0.35"/>
    <row r="385" s="26" customFormat="1" x14ac:dyDescent="0.35"/>
    <row r="386" s="26" customFormat="1" x14ac:dyDescent="0.35"/>
    <row r="387" s="26" customFormat="1" x14ac:dyDescent="0.35"/>
    <row r="388" s="26" customFormat="1" x14ac:dyDescent="0.35"/>
    <row r="389" s="26" customFormat="1" x14ac:dyDescent="0.35"/>
    <row r="390" s="26" customFormat="1" x14ac:dyDescent="0.35"/>
    <row r="391" s="26" customFormat="1" x14ac:dyDescent="0.35"/>
    <row r="392" s="26" customFormat="1" x14ac:dyDescent="0.35"/>
    <row r="393" s="26" customFormat="1" x14ac:dyDescent="0.35"/>
    <row r="394" s="26" customFormat="1" x14ac:dyDescent="0.35"/>
    <row r="395" s="26" customFormat="1" x14ac:dyDescent="0.35"/>
    <row r="396" s="26" customFormat="1" x14ac:dyDescent="0.35"/>
    <row r="397" s="26" customFormat="1" x14ac:dyDescent="0.35"/>
    <row r="398" s="26" customFormat="1" x14ac:dyDescent="0.35"/>
    <row r="399" s="26" customFormat="1" x14ac:dyDescent="0.35"/>
    <row r="400" s="26" customFormat="1" x14ac:dyDescent="0.35"/>
    <row r="401" s="26" customFormat="1" x14ac:dyDescent="0.35"/>
    <row r="402" s="26" customFormat="1" x14ac:dyDescent="0.35"/>
    <row r="403" s="26" customFormat="1" x14ac:dyDescent="0.35"/>
    <row r="404" s="26" customFormat="1" x14ac:dyDescent="0.35"/>
    <row r="405" s="26" customFormat="1" x14ac:dyDescent="0.35"/>
    <row r="406" s="26" customFormat="1" x14ac:dyDescent="0.35"/>
    <row r="407" s="26" customFormat="1" x14ac:dyDescent="0.35"/>
    <row r="408" s="26" customFormat="1" x14ac:dyDescent="0.35"/>
    <row r="409" s="26" customFormat="1" x14ac:dyDescent="0.35"/>
    <row r="410" s="26" customFormat="1" x14ac:dyDescent="0.35"/>
    <row r="411" s="26" customFormat="1" x14ac:dyDescent="0.35"/>
    <row r="412" s="26" customFormat="1" x14ac:dyDescent="0.35"/>
    <row r="413" s="26" customFormat="1" x14ac:dyDescent="0.35"/>
    <row r="414" s="26" customFormat="1" x14ac:dyDescent="0.35"/>
    <row r="415" s="26" customFormat="1" x14ac:dyDescent="0.35"/>
    <row r="416" s="26" customFormat="1" x14ac:dyDescent="0.35"/>
    <row r="417" s="26" customFormat="1" x14ac:dyDescent="0.35"/>
    <row r="418" s="26" customFormat="1" x14ac:dyDescent="0.35"/>
    <row r="419" s="26" customFormat="1" x14ac:dyDescent="0.35"/>
    <row r="420" s="26" customFormat="1" x14ac:dyDescent="0.35"/>
    <row r="421" s="26" customFormat="1" x14ac:dyDescent="0.35"/>
    <row r="422" s="26" customFormat="1" x14ac:dyDescent="0.35"/>
    <row r="423" s="26" customFormat="1" x14ac:dyDescent="0.35"/>
    <row r="424" s="26" customFormat="1" x14ac:dyDescent="0.35"/>
    <row r="425" s="26" customFormat="1" x14ac:dyDescent="0.35"/>
    <row r="426" s="26" customFormat="1" x14ac:dyDescent="0.35"/>
    <row r="427" s="26" customFormat="1" x14ac:dyDescent="0.35"/>
    <row r="428" s="26" customFormat="1" x14ac:dyDescent="0.35"/>
    <row r="429" s="26" customFormat="1" x14ac:dyDescent="0.35"/>
    <row r="430" s="26" customFormat="1" x14ac:dyDescent="0.35"/>
    <row r="431" s="26" customFormat="1" x14ac:dyDescent="0.35"/>
    <row r="432" s="26" customFormat="1" x14ac:dyDescent="0.35"/>
    <row r="433" s="26" customFormat="1" x14ac:dyDescent="0.35"/>
    <row r="434" s="26" customFormat="1" x14ac:dyDescent="0.35"/>
    <row r="435" s="26" customFormat="1" x14ac:dyDescent="0.35"/>
    <row r="436" s="26" customFormat="1" x14ac:dyDescent="0.35"/>
    <row r="437" s="26" customFormat="1" x14ac:dyDescent="0.35"/>
    <row r="438" s="26" customFormat="1" x14ac:dyDescent="0.35"/>
    <row r="439" s="26" customFormat="1" x14ac:dyDescent="0.35"/>
    <row r="440" s="26" customFormat="1" x14ac:dyDescent="0.35"/>
    <row r="441" s="26" customFormat="1" x14ac:dyDescent="0.35"/>
    <row r="442" s="26" customFormat="1" x14ac:dyDescent="0.35"/>
    <row r="443" s="26" customFormat="1" x14ac:dyDescent="0.35"/>
    <row r="444" s="26" customFormat="1" x14ac:dyDescent="0.35"/>
    <row r="445" s="26" customFormat="1" x14ac:dyDescent="0.35"/>
    <row r="446" s="26" customFormat="1" x14ac:dyDescent="0.35"/>
    <row r="447" s="26" customFormat="1" x14ac:dyDescent="0.35"/>
    <row r="448" s="26" customFormat="1" x14ac:dyDescent="0.35"/>
    <row r="449" s="26" customFormat="1" x14ac:dyDescent="0.35"/>
    <row r="450" s="26" customFormat="1" x14ac:dyDescent="0.35"/>
    <row r="451" s="26" customFormat="1" x14ac:dyDescent="0.35"/>
    <row r="452" s="26" customFormat="1" x14ac:dyDescent="0.35"/>
    <row r="453" s="26" customFormat="1" x14ac:dyDescent="0.35"/>
    <row r="454" s="26" customFormat="1" x14ac:dyDescent="0.35"/>
    <row r="455" s="26" customFormat="1" x14ac:dyDescent="0.35"/>
    <row r="456" s="26" customFormat="1" x14ac:dyDescent="0.35"/>
    <row r="457" s="26" customFormat="1" x14ac:dyDescent="0.35"/>
    <row r="458" s="26" customFormat="1" x14ac:dyDescent="0.35"/>
    <row r="459" s="26" customFormat="1" x14ac:dyDescent="0.35"/>
    <row r="460" s="26" customFormat="1" x14ac:dyDescent="0.35"/>
    <row r="461" s="26" customFormat="1" x14ac:dyDescent="0.35"/>
    <row r="462" s="26" customFormat="1" x14ac:dyDescent="0.35"/>
    <row r="463" s="26" customFormat="1" x14ac:dyDescent="0.35"/>
    <row r="464" s="26" customFormat="1" x14ac:dyDescent="0.35"/>
    <row r="465" s="26" customFormat="1" x14ac:dyDescent="0.35"/>
    <row r="466" s="26" customFormat="1" x14ac:dyDescent="0.35"/>
    <row r="467" s="26" customFormat="1" x14ac:dyDescent="0.35"/>
    <row r="468" s="26" customFormat="1" x14ac:dyDescent="0.35"/>
    <row r="469" s="26" customFormat="1" x14ac:dyDescent="0.35"/>
    <row r="470" s="26" customFormat="1" x14ac:dyDescent="0.35"/>
    <row r="471" s="26" customFormat="1" x14ac:dyDescent="0.35"/>
    <row r="472" s="26" customFormat="1" x14ac:dyDescent="0.35"/>
    <row r="473" s="26" customFormat="1" x14ac:dyDescent="0.35"/>
    <row r="474" s="26" customFormat="1" x14ac:dyDescent="0.35"/>
    <row r="475" s="26" customFormat="1" x14ac:dyDescent="0.35"/>
    <row r="476" s="26" customFormat="1" x14ac:dyDescent="0.35"/>
    <row r="477" s="26" customFormat="1" x14ac:dyDescent="0.35"/>
    <row r="478" s="26" customFormat="1" x14ac:dyDescent="0.35"/>
    <row r="479" s="26" customFormat="1" x14ac:dyDescent="0.35"/>
    <row r="480" s="26" customFormat="1" x14ac:dyDescent="0.35"/>
    <row r="481" s="26" customFormat="1" x14ac:dyDescent="0.35"/>
    <row r="482" s="26" customFormat="1" x14ac:dyDescent="0.35"/>
    <row r="483" s="26" customFormat="1" x14ac:dyDescent="0.35"/>
    <row r="484" s="26" customFormat="1" x14ac:dyDescent="0.35"/>
    <row r="485" s="26" customFormat="1" x14ac:dyDescent="0.35"/>
    <row r="486" s="26" customFormat="1" x14ac:dyDescent="0.35"/>
    <row r="487" s="26" customFormat="1" x14ac:dyDescent="0.35"/>
    <row r="488" s="26" customFormat="1" x14ac:dyDescent="0.35"/>
    <row r="489" s="26" customFormat="1" x14ac:dyDescent="0.35"/>
    <row r="490" s="26" customFormat="1" x14ac:dyDescent="0.35"/>
    <row r="491" s="26" customFormat="1" x14ac:dyDescent="0.35"/>
    <row r="492" s="26" customFormat="1" x14ac:dyDescent="0.35"/>
    <row r="493" s="26" customFormat="1" x14ac:dyDescent="0.35"/>
    <row r="494" s="26" customFormat="1" x14ac:dyDescent="0.35"/>
    <row r="495" s="26" customFormat="1" x14ac:dyDescent="0.35"/>
    <row r="496" s="26" customFormat="1" x14ac:dyDescent="0.35"/>
    <row r="497" s="26" customFormat="1" x14ac:dyDescent="0.35"/>
    <row r="498" s="26" customFormat="1" x14ac:dyDescent="0.35"/>
    <row r="499" s="26" customFormat="1" x14ac:dyDescent="0.35"/>
    <row r="500" s="26" customFormat="1" x14ac:dyDescent="0.35"/>
    <row r="501" s="26" customFormat="1" x14ac:dyDescent="0.35"/>
    <row r="502" s="26" customFormat="1" x14ac:dyDescent="0.35"/>
    <row r="503" s="26" customFormat="1" x14ac:dyDescent="0.35"/>
    <row r="504" s="26" customFormat="1" x14ac:dyDescent="0.35"/>
    <row r="505" s="26" customFormat="1" x14ac:dyDescent="0.35"/>
    <row r="506" s="26" customFormat="1" x14ac:dyDescent="0.35"/>
    <row r="507" s="26" customFormat="1" x14ac:dyDescent="0.35"/>
    <row r="508" s="26" customFormat="1" x14ac:dyDescent="0.35"/>
    <row r="509" s="26" customFormat="1" x14ac:dyDescent="0.35"/>
    <row r="510" s="26" customFormat="1" x14ac:dyDescent="0.35"/>
    <row r="511" s="26" customFormat="1" x14ac:dyDescent="0.35"/>
    <row r="512" s="26" customFormat="1" x14ac:dyDescent="0.35"/>
    <row r="513" s="26" customFormat="1" x14ac:dyDescent="0.35"/>
    <row r="514" s="26" customFormat="1" x14ac:dyDescent="0.35"/>
    <row r="515" s="26" customFormat="1" x14ac:dyDescent="0.35"/>
    <row r="516" s="26" customFormat="1" x14ac:dyDescent="0.35"/>
    <row r="517" s="26" customFormat="1" x14ac:dyDescent="0.35"/>
    <row r="518" s="26" customFormat="1" x14ac:dyDescent="0.35"/>
    <row r="519" s="26" customFormat="1" x14ac:dyDescent="0.35"/>
    <row r="520" s="26" customFormat="1" x14ac:dyDescent="0.35"/>
    <row r="521" s="26" customFormat="1" x14ac:dyDescent="0.35"/>
    <row r="522" s="26" customFormat="1" x14ac:dyDescent="0.35"/>
    <row r="523" s="26" customFormat="1" x14ac:dyDescent="0.35"/>
    <row r="524" s="26" customFormat="1" x14ac:dyDescent="0.35"/>
    <row r="525" s="26" customFormat="1" x14ac:dyDescent="0.35"/>
    <row r="526" s="26" customFormat="1" x14ac:dyDescent="0.35"/>
    <row r="527" s="26" customFormat="1" x14ac:dyDescent="0.35"/>
    <row r="528" s="26" customFormat="1" x14ac:dyDescent="0.35"/>
    <row r="529" s="26" customFormat="1" x14ac:dyDescent="0.35"/>
    <row r="530" s="26" customFormat="1" x14ac:dyDescent="0.35"/>
    <row r="531" s="26" customFormat="1" x14ac:dyDescent="0.35"/>
    <row r="532" s="26" customFormat="1" x14ac:dyDescent="0.35"/>
    <row r="533" s="26" customFormat="1" x14ac:dyDescent="0.35"/>
    <row r="534" s="26" customFormat="1" x14ac:dyDescent="0.35"/>
    <row r="535" s="26" customFormat="1" x14ac:dyDescent="0.35"/>
    <row r="536" s="26" customFormat="1" x14ac:dyDescent="0.35"/>
    <row r="537" s="26" customFormat="1" x14ac:dyDescent="0.35"/>
    <row r="538" s="26" customFormat="1" x14ac:dyDescent="0.35"/>
    <row r="539" s="26" customFormat="1" x14ac:dyDescent="0.35"/>
    <row r="540" s="26" customFormat="1" x14ac:dyDescent="0.35"/>
    <row r="541" s="26" customFormat="1" x14ac:dyDescent="0.35"/>
    <row r="542" s="26" customFormat="1" x14ac:dyDescent="0.35"/>
    <row r="543" s="26" customFormat="1" x14ac:dyDescent="0.35"/>
    <row r="544" s="26" customFormat="1" x14ac:dyDescent="0.35"/>
    <row r="545" s="26" customFormat="1" x14ac:dyDescent="0.35"/>
    <row r="546" s="26" customFormat="1" x14ac:dyDescent="0.35"/>
    <row r="547" s="26" customFormat="1" x14ac:dyDescent="0.35"/>
    <row r="548" s="26" customFormat="1" x14ac:dyDescent="0.35"/>
    <row r="549" s="26" customFormat="1" x14ac:dyDescent="0.35"/>
    <row r="550" s="26" customFormat="1" x14ac:dyDescent="0.35"/>
    <row r="551" s="26" customFormat="1" x14ac:dyDescent="0.35"/>
    <row r="552" s="26" customFormat="1" x14ac:dyDescent="0.35"/>
  </sheetData>
  <mergeCells count="22">
    <mergeCell ref="C8:D8"/>
    <mergeCell ref="D2:E2"/>
    <mergeCell ref="C4:D4"/>
    <mergeCell ref="C5:D5"/>
    <mergeCell ref="C6:D6"/>
    <mergeCell ref="C7:D7"/>
    <mergeCell ref="C18:D18"/>
    <mergeCell ref="C9:D9"/>
    <mergeCell ref="C10:D10"/>
    <mergeCell ref="C11:D11"/>
    <mergeCell ref="C12:D12"/>
    <mergeCell ref="C13:D13"/>
    <mergeCell ref="C14:D14"/>
    <mergeCell ref="C15:D15"/>
    <mergeCell ref="C16:D16"/>
    <mergeCell ref="C17:D17"/>
    <mergeCell ref="C30:G30"/>
    <mergeCell ref="C19:D19"/>
    <mergeCell ref="C20:D20"/>
    <mergeCell ref="C21:D21"/>
    <mergeCell ref="C23:I23"/>
    <mergeCell ref="C27:G27"/>
  </mergeCell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092A-C956-4EB8-B850-6EACC6D21242}">
  <dimension ref="A1:AD151"/>
  <sheetViews>
    <sheetView zoomScale="80" zoomScaleNormal="80" workbookViewId="0">
      <pane ySplit="3" topLeftCell="A4" activePane="bottomLeft" state="frozen"/>
      <selection pane="bottomLeft" activeCell="B3" sqref="B3"/>
    </sheetView>
  </sheetViews>
  <sheetFormatPr defaultRowHeight="14.5" x14ac:dyDescent="0.35"/>
  <cols>
    <col min="1" max="1" width="1.453125" customWidth="1"/>
    <col min="2" max="2" width="17.81640625" customWidth="1"/>
    <col min="3" max="3" width="13.81640625" style="122" customWidth="1"/>
    <col min="4" max="4" width="108.26953125" style="122" customWidth="1"/>
    <col min="5" max="6" width="8.54296875" style="122" customWidth="1"/>
    <col min="7" max="7" width="3.7265625" style="122" customWidth="1"/>
    <col min="8" max="9" width="3.453125" style="122" bestFit="1" customWidth="1"/>
    <col min="10" max="10" width="2.81640625" style="122" customWidth="1"/>
    <col min="11" max="13" width="3.81640625" style="122" customWidth="1"/>
    <col min="14" max="16" width="4" style="122" customWidth="1"/>
    <col min="17" max="18" width="4.1796875" style="122" customWidth="1"/>
    <col min="19" max="19" width="63.453125" customWidth="1"/>
    <col min="20" max="30" width="9.1796875" style="19"/>
  </cols>
  <sheetData>
    <row r="1" spans="1:21" ht="6" customHeight="1" x14ac:dyDescent="0.35">
      <c r="A1" s="19"/>
      <c r="B1" s="19"/>
      <c r="C1" s="124"/>
      <c r="D1" s="124"/>
      <c r="E1" s="124"/>
      <c r="F1" s="124"/>
      <c r="G1" s="124"/>
      <c r="H1" s="124"/>
      <c r="I1" s="124"/>
      <c r="J1" s="124"/>
      <c r="K1" s="124"/>
      <c r="L1" s="124"/>
      <c r="M1" s="124"/>
      <c r="N1" s="124"/>
      <c r="O1" s="124"/>
      <c r="P1" s="124"/>
      <c r="Q1" s="124"/>
      <c r="R1" s="124"/>
      <c r="S1" s="19"/>
    </row>
    <row r="2" spans="1:21" ht="26.9" customHeight="1" x14ac:dyDescent="0.35">
      <c r="A2" s="19"/>
      <c r="B2" s="19"/>
      <c r="C2" s="124"/>
      <c r="D2" s="124"/>
      <c r="E2" s="124"/>
      <c r="F2" s="124"/>
      <c r="G2" s="124"/>
      <c r="H2" s="389" t="s">
        <v>309</v>
      </c>
      <c r="I2" s="390"/>
      <c r="J2" s="390"/>
      <c r="K2" s="390"/>
      <c r="L2" s="390"/>
      <c r="M2" s="390"/>
      <c r="N2" s="390"/>
      <c r="O2" s="259"/>
      <c r="P2" s="259"/>
      <c r="Q2" s="391" t="s">
        <v>23</v>
      </c>
      <c r="R2" s="391"/>
      <c r="S2" s="124"/>
    </row>
    <row r="3" spans="1:21" ht="158.15" customHeight="1" x14ac:dyDescent="0.35">
      <c r="A3" s="19"/>
      <c r="B3" s="310" t="s">
        <v>179</v>
      </c>
      <c r="C3" s="311" t="s">
        <v>310</v>
      </c>
      <c r="D3" s="312" t="s">
        <v>22</v>
      </c>
      <c r="E3" s="313" t="s">
        <v>30</v>
      </c>
      <c r="F3" s="313" t="s">
        <v>596</v>
      </c>
      <c r="G3" s="314" t="s">
        <v>18</v>
      </c>
      <c r="H3" s="315" t="s">
        <v>597</v>
      </c>
      <c r="I3" s="315" t="s">
        <v>822</v>
      </c>
      <c r="J3" s="315" t="s">
        <v>1147</v>
      </c>
      <c r="K3" s="315" t="s">
        <v>598</v>
      </c>
      <c r="L3" s="315" t="s">
        <v>648</v>
      </c>
      <c r="M3" s="315" t="s">
        <v>646</v>
      </c>
      <c r="N3" s="315" t="s">
        <v>647</v>
      </c>
      <c r="O3" s="315" t="s">
        <v>1148</v>
      </c>
      <c r="P3" s="315" t="s">
        <v>633</v>
      </c>
      <c r="Q3" s="316" t="s">
        <v>391</v>
      </c>
      <c r="R3" s="316" t="s">
        <v>626</v>
      </c>
      <c r="S3" s="321" t="s">
        <v>19</v>
      </c>
    </row>
    <row r="4" spans="1:21" ht="15" customHeight="1" x14ac:dyDescent="0.35">
      <c r="A4" s="19"/>
      <c r="B4" s="323" t="s">
        <v>720</v>
      </c>
      <c r="C4" s="208" t="s">
        <v>343</v>
      </c>
      <c r="D4" s="290" t="s">
        <v>683</v>
      </c>
      <c r="E4" s="256" t="s">
        <v>14</v>
      </c>
      <c r="F4" s="33" t="s">
        <v>17</v>
      </c>
      <c r="G4" s="317" t="s">
        <v>5</v>
      </c>
      <c r="H4" s="123" t="s">
        <v>20</v>
      </c>
      <c r="I4" s="123"/>
      <c r="J4" s="123"/>
      <c r="K4" s="123"/>
      <c r="L4" s="123"/>
      <c r="M4" s="123"/>
      <c r="N4" s="123"/>
      <c r="O4" s="123"/>
      <c r="P4" s="123"/>
      <c r="Q4" s="318" t="s">
        <v>20</v>
      </c>
      <c r="R4" s="319"/>
      <c r="S4" s="322"/>
    </row>
    <row r="5" spans="1:21" x14ac:dyDescent="0.35">
      <c r="A5" s="19"/>
      <c r="B5" s="323" t="s">
        <v>721</v>
      </c>
      <c r="C5" s="208" t="s">
        <v>343</v>
      </c>
      <c r="D5" s="290" t="s">
        <v>684</v>
      </c>
      <c r="E5" s="256" t="s">
        <v>17</v>
      </c>
      <c r="F5" s="33" t="s">
        <v>14</v>
      </c>
      <c r="G5" s="317" t="s">
        <v>5</v>
      </c>
      <c r="H5" s="123" t="s">
        <v>20</v>
      </c>
      <c r="I5" s="123"/>
      <c r="J5" s="123"/>
      <c r="K5" s="123"/>
      <c r="L5" s="123"/>
      <c r="M5" s="123"/>
      <c r="N5" s="123"/>
      <c r="O5" s="123"/>
      <c r="P5" s="123"/>
      <c r="Q5" s="318"/>
      <c r="R5" s="319" t="s">
        <v>20</v>
      </c>
      <c r="S5" s="322"/>
    </row>
    <row r="6" spans="1:21" x14ac:dyDescent="0.35">
      <c r="A6" s="19"/>
      <c r="B6" s="323" t="s">
        <v>722</v>
      </c>
      <c r="C6" s="208" t="s">
        <v>343</v>
      </c>
      <c r="D6" s="290" t="s">
        <v>685</v>
      </c>
      <c r="E6" s="256" t="s">
        <v>17</v>
      </c>
      <c r="F6" s="33" t="s">
        <v>14</v>
      </c>
      <c r="G6" s="317" t="s">
        <v>5</v>
      </c>
      <c r="H6" s="123" t="s">
        <v>20</v>
      </c>
      <c r="I6" s="123"/>
      <c r="J6" s="123"/>
      <c r="K6" s="123"/>
      <c r="L6" s="123"/>
      <c r="M6" s="123"/>
      <c r="N6" s="123"/>
      <c r="O6" s="123"/>
      <c r="P6" s="123"/>
      <c r="Q6" s="318"/>
      <c r="R6" s="319" t="s">
        <v>20</v>
      </c>
      <c r="S6" s="322"/>
      <c r="U6" s="19" t="s">
        <v>7</v>
      </c>
    </row>
    <row r="7" spans="1:21" x14ac:dyDescent="0.35">
      <c r="A7" s="19"/>
      <c r="B7" s="323" t="s">
        <v>723</v>
      </c>
      <c r="C7" s="208" t="s">
        <v>354</v>
      </c>
      <c r="D7" s="258" t="s">
        <v>697</v>
      </c>
      <c r="E7" s="256" t="s">
        <v>14</v>
      </c>
      <c r="F7" s="33" t="s">
        <v>14</v>
      </c>
      <c r="G7" s="317" t="s">
        <v>347</v>
      </c>
      <c r="H7" s="123" t="s">
        <v>20</v>
      </c>
      <c r="I7" s="123"/>
      <c r="J7" s="123"/>
      <c r="K7" s="123"/>
      <c r="L7" s="123"/>
      <c r="M7" s="123"/>
      <c r="N7" s="123"/>
      <c r="O7" s="123"/>
      <c r="P7" s="123"/>
      <c r="Q7" s="318" t="s">
        <v>20</v>
      </c>
      <c r="R7" s="319" t="s">
        <v>20</v>
      </c>
      <c r="S7" s="322"/>
    </row>
    <row r="8" spans="1:21" ht="15" customHeight="1" x14ac:dyDescent="0.35">
      <c r="A8" s="19"/>
      <c r="B8" s="323" t="s">
        <v>724</v>
      </c>
      <c r="C8" s="208" t="s">
        <v>667</v>
      </c>
      <c r="D8" s="258" t="s">
        <v>535</v>
      </c>
      <c r="E8" s="256" t="s">
        <v>14</v>
      </c>
      <c r="F8" s="33" t="s">
        <v>17</v>
      </c>
      <c r="G8" s="317" t="s">
        <v>5</v>
      </c>
      <c r="H8" s="123" t="s">
        <v>20</v>
      </c>
      <c r="I8" s="123"/>
      <c r="J8" s="123"/>
      <c r="K8" s="123"/>
      <c r="L8" s="123"/>
      <c r="M8" s="123"/>
      <c r="N8" s="123"/>
      <c r="O8" s="123"/>
      <c r="P8" s="123"/>
      <c r="Q8" s="318" t="s">
        <v>20</v>
      </c>
      <c r="R8" s="319"/>
      <c r="S8" s="322"/>
    </row>
    <row r="9" spans="1:21" ht="15" customHeight="1" x14ac:dyDescent="0.35">
      <c r="A9" s="19"/>
      <c r="B9" s="323" t="s">
        <v>725</v>
      </c>
      <c r="C9" s="208" t="s">
        <v>667</v>
      </c>
      <c r="D9" s="258" t="s">
        <v>662</v>
      </c>
      <c r="E9" s="256" t="s">
        <v>17</v>
      </c>
      <c r="F9" s="33" t="s">
        <v>14</v>
      </c>
      <c r="G9" s="317" t="s">
        <v>5</v>
      </c>
      <c r="H9" s="123" t="s">
        <v>20</v>
      </c>
      <c r="I9" s="123"/>
      <c r="J9" s="123"/>
      <c r="K9" s="123"/>
      <c r="L9" s="123"/>
      <c r="M9" s="123"/>
      <c r="N9" s="123"/>
      <c r="O9" s="123"/>
      <c r="P9" s="123"/>
      <c r="Q9" s="318"/>
      <c r="R9" s="319" t="s">
        <v>20</v>
      </c>
      <c r="S9" s="322"/>
    </row>
    <row r="10" spans="1:21" ht="15" customHeight="1" x14ac:dyDescent="0.35">
      <c r="A10" s="19"/>
      <c r="B10" s="323" t="s">
        <v>726</v>
      </c>
      <c r="C10" s="208" t="s">
        <v>667</v>
      </c>
      <c r="D10" s="258" t="s">
        <v>536</v>
      </c>
      <c r="E10" s="256" t="s">
        <v>17</v>
      </c>
      <c r="F10" s="33" t="s">
        <v>14</v>
      </c>
      <c r="G10" s="324" t="s">
        <v>5</v>
      </c>
      <c r="H10" s="123" t="s">
        <v>20</v>
      </c>
      <c r="I10" s="223"/>
      <c r="J10" s="223"/>
      <c r="K10" s="223"/>
      <c r="L10" s="223"/>
      <c r="M10" s="223"/>
      <c r="N10" s="123"/>
      <c r="O10" s="123"/>
      <c r="P10" s="123"/>
      <c r="Q10" s="325"/>
      <c r="R10" s="320" t="s">
        <v>20</v>
      </c>
      <c r="S10" s="322"/>
    </row>
    <row r="11" spans="1:21" ht="15" customHeight="1" x14ac:dyDescent="0.35">
      <c r="A11" s="19"/>
      <c r="B11" s="323" t="s">
        <v>727</v>
      </c>
      <c r="C11" s="208" t="s">
        <v>667</v>
      </c>
      <c r="D11" s="258" t="s">
        <v>661</v>
      </c>
      <c r="E11" s="256" t="s">
        <v>17</v>
      </c>
      <c r="F11" s="33" t="s">
        <v>14</v>
      </c>
      <c r="G11" s="324" t="s">
        <v>5</v>
      </c>
      <c r="H11" s="123" t="s">
        <v>20</v>
      </c>
      <c r="I11" s="223"/>
      <c r="J11" s="223"/>
      <c r="K11" s="223"/>
      <c r="L11" s="223"/>
      <c r="M11" s="223"/>
      <c r="N11" s="123"/>
      <c r="O11" s="123"/>
      <c r="P11" s="123"/>
      <c r="Q11" s="325"/>
      <c r="R11" s="320" t="s">
        <v>20</v>
      </c>
      <c r="S11" s="322"/>
    </row>
    <row r="12" spans="1:21" x14ac:dyDescent="0.35">
      <c r="A12" s="19"/>
      <c r="B12" s="326" t="s">
        <v>399</v>
      </c>
      <c r="C12" s="257" t="s">
        <v>612</v>
      </c>
      <c r="D12" s="258" t="s">
        <v>696</v>
      </c>
      <c r="E12" s="33" t="s">
        <v>14</v>
      </c>
      <c r="F12" s="33" t="s">
        <v>17</v>
      </c>
      <c r="G12" s="317" t="s">
        <v>347</v>
      </c>
      <c r="H12" s="123"/>
      <c r="I12" s="123" t="s">
        <v>20</v>
      </c>
      <c r="J12" s="123"/>
      <c r="K12" s="123"/>
      <c r="L12" s="123"/>
      <c r="M12" s="123"/>
      <c r="N12" s="123"/>
      <c r="O12" s="123"/>
      <c r="P12" s="123"/>
      <c r="Q12" s="318" t="s">
        <v>20</v>
      </c>
      <c r="R12" s="319"/>
      <c r="S12" s="322"/>
    </row>
    <row r="13" spans="1:21" x14ac:dyDescent="0.35">
      <c r="A13" s="19"/>
      <c r="B13" s="326" t="s">
        <v>406</v>
      </c>
      <c r="C13" s="257" t="s">
        <v>612</v>
      </c>
      <c r="D13" s="258" t="s">
        <v>695</v>
      </c>
      <c r="E13" s="33" t="s">
        <v>14</v>
      </c>
      <c r="F13" s="33" t="s">
        <v>17</v>
      </c>
      <c r="G13" s="317" t="s">
        <v>347</v>
      </c>
      <c r="H13" s="123"/>
      <c r="I13" s="123" t="s">
        <v>20</v>
      </c>
      <c r="J13" s="123"/>
      <c r="K13" s="123"/>
      <c r="L13" s="123"/>
      <c r="M13" s="123"/>
      <c r="N13" s="123"/>
      <c r="O13" s="123"/>
      <c r="P13" s="123"/>
      <c r="Q13" s="318" t="s">
        <v>20</v>
      </c>
      <c r="R13" s="319"/>
      <c r="S13" s="322"/>
    </row>
    <row r="14" spans="1:21" x14ac:dyDescent="0.35">
      <c r="A14" s="19"/>
      <c r="B14" s="326" t="s">
        <v>442</v>
      </c>
      <c r="C14" s="222" t="s">
        <v>550</v>
      </c>
      <c r="D14" s="234" t="s">
        <v>402</v>
      </c>
      <c r="E14" s="33" t="s">
        <v>14</v>
      </c>
      <c r="F14" s="33" t="s">
        <v>17</v>
      </c>
      <c r="G14" s="317" t="s">
        <v>5</v>
      </c>
      <c r="H14" s="123"/>
      <c r="I14" s="123" t="s">
        <v>20</v>
      </c>
      <c r="J14" s="123"/>
      <c r="K14" s="123"/>
      <c r="L14" s="123"/>
      <c r="M14" s="123"/>
      <c r="N14" s="123"/>
      <c r="O14" s="123"/>
      <c r="P14" s="123"/>
      <c r="Q14" s="318" t="s">
        <v>20</v>
      </c>
      <c r="R14" s="319"/>
      <c r="S14" s="322"/>
    </row>
    <row r="15" spans="1:21" ht="15" customHeight="1" x14ac:dyDescent="0.35">
      <c r="A15" s="19"/>
      <c r="B15" s="326" t="s">
        <v>443</v>
      </c>
      <c r="C15" s="222" t="s">
        <v>550</v>
      </c>
      <c r="D15" s="327" t="s">
        <v>403</v>
      </c>
      <c r="E15" s="33" t="s">
        <v>14</v>
      </c>
      <c r="F15" s="33" t="s">
        <v>17</v>
      </c>
      <c r="G15" s="317" t="s">
        <v>21</v>
      </c>
      <c r="H15" s="123"/>
      <c r="I15" s="123" t="s">
        <v>20</v>
      </c>
      <c r="J15" s="123"/>
      <c r="K15" s="123"/>
      <c r="L15" s="123"/>
      <c r="M15" s="123"/>
      <c r="N15" s="123"/>
      <c r="O15" s="123"/>
      <c r="P15" s="123"/>
      <c r="Q15" s="318" t="s">
        <v>20</v>
      </c>
      <c r="R15" s="319"/>
      <c r="S15" s="322"/>
    </row>
    <row r="16" spans="1:21" ht="15" customHeight="1" x14ac:dyDescent="0.35">
      <c r="A16" s="19"/>
      <c r="B16" s="326" t="s">
        <v>444</v>
      </c>
      <c r="C16" s="257" t="s">
        <v>551</v>
      </c>
      <c r="D16" s="328" t="s">
        <v>409</v>
      </c>
      <c r="E16" s="33" t="s">
        <v>14</v>
      </c>
      <c r="F16" s="33" t="s">
        <v>17</v>
      </c>
      <c r="G16" s="324" t="s">
        <v>5</v>
      </c>
      <c r="H16" s="223"/>
      <c r="I16" s="123" t="s">
        <v>20</v>
      </c>
      <c r="J16" s="223"/>
      <c r="K16" s="223"/>
      <c r="L16" s="223"/>
      <c r="M16" s="223"/>
      <c r="N16" s="123"/>
      <c r="O16" s="123"/>
      <c r="P16" s="123"/>
      <c r="Q16" s="318" t="s">
        <v>20</v>
      </c>
      <c r="R16" s="320"/>
      <c r="S16" s="322"/>
    </row>
    <row r="17" spans="1:19" ht="15" customHeight="1" x14ac:dyDescent="0.35">
      <c r="A17" s="19"/>
      <c r="B17" s="326" t="s">
        <v>445</v>
      </c>
      <c r="C17" s="257" t="s">
        <v>551</v>
      </c>
      <c r="D17" s="328" t="s">
        <v>410</v>
      </c>
      <c r="E17" s="33" t="s">
        <v>14</v>
      </c>
      <c r="F17" s="33" t="s">
        <v>17</v>
      </c>
      <c r="G17" s="324" t="s">
        <v>5</v>
      </c>
      <c r="H17" s="223"/>
      <c r="I17" s="123" t="s">
        <v>20</v>
      </c>
      <c r="J17" s="223"/>
      <c r="K17" s="223"/>
      <c r="L17" s="223"/>
      <c r="M17" s="223"/>
      <c r="N17" s="123"/>
      <c r="O17" s="123"/>
      <c r="P17" s="123"/>
      <c r="Q17" s="318" t="s">
        <v>20</v>
      </c>
      <c r="R17" s="320"/>
      <c r="S17" s="322"/>
    </row>
    <row r="18" spans="1:19" ht="15" customHeight="1" x14ac:dyDescent="0.35">
      <c r="A18" s="19"/>
      <c r="B18" s="326" t="s">
        <v>446</v>
      </c>
      <c r="C18" s="257" t="s">
        <v>552</v>
      </c>
      <c r="D18" s="328" t="s">
        <v>599</v>
      </c>
      <c r="E18" s="33" t="s">
        <v>14</v>
      </c>
      <c r="F18" s="33" t="s">
        <v>17</v>
      </c>
      <c r="G18" s="324" t="s">
        <v>5</v>
      </c>
      <c r="H18" s="223"/>
      <c r="I18" s="123" t="s">
        <v>20</v>
      </c>
      <c r="J18" s="223"/>
      <c r="K18" s="223"/>
      <c r="L18" s="223"/>
      <c r="M18" s="223"/>
      <c r="N18" s="123"/>
      <c r="O18" s="123"/>
      <c r="P18" s="123"/>
      <c r="Q18" s="318" t="s">
        <v>20</v>
      </c>
      <c r="R18" s="320"/>
      <c r="S18" s="322"/>
    </row>
    <row r="19" spans="1:19" ht="15" customHeight="1" x14ac:dyDescent="0.35">
      <c r="A19" s="19"/>
      <c r="B19" s="326" t="s">
        <v>447</v>
      </c>
      <c r="C19" s="222" t="s">
        <v>553</v>
      </c>
      <c r="D19" s="328" t="s">
        <v>413</v>
      </c>
      <c r="E19" s="33" t="s">
        <v>14</v>
      </c>
      <c r="F19" s="33" t="s">
        <v>17</v>
      </c>
      <c r="G19" s="324" t="s">
        <v>5</v>
      </c>
      <c r="H19" s="223"/>
      <c r="I19" s="123" t="s">
        <v>20</v>
      </c>
      <c r="J19" s="223"/>
      <c r="K19" s="223"/>
      <c r="L19" s="223"/>
      <c r="M19" s="223"/>
      <c r="N19" s="123"/>
      <c r="O19" s="123"/>
      <c r="P19" s="123"/>
      <c r="Q19" s="318" t="s">
        <v>20</v>
      </c>
      <c r="R19" s="320"/>
      <c r="S19" s="322"/>
    </row>
    <row r="20" spans="1:19" ht="15" customHeight="1" x14ac:dyDescent="0.35">
      <c r="A20" s="19"/>
      <c r="B20" s="326" t="s">
        <v>448</v>
      </c>
      <c r="C20" s="222" t="s">
        <v>554</v>
      </c>
      <c r="D20" s="328" t="s">
        <v>600</v>
      </c>
      <c r="E20" s="33" t="s">
        <v>14</v>
      </c>
      <c r="F20" s="33" t="s">
        <v>17</v>
      </c>
      <c r="G20" s="324" t="s">
        <v>21</v>
      </c>
      <c r="H20" s="223"/>
      <c r="I20" s="123" t="s">
        <v>20</v>
      </c>
      <c r="J20" s="223"/>
      <c r="K20" s="223"/>
      <c r="L20" s="223"/>
      <c r="M20" s="223"/>
      <c r="N20" s="123"/>
      <c r="O20" s="123"/>
      <c r="P20" s="123"/>
      <c r="Q20" s="318" t="s">
        <v>20</v>
      </c>
      <c r="R20" s="320"/>
      <c r="S20" s="322"/>
    </row>
    <row r="21" spans="1:19" ht="15" customHeight="1" x14ac:dyDescent="0.35">
      <c r="A21" s="19"/>
      <c r="B21" s="326" t="s">
        <v>752</v>
      </c>
      <c r="C21" s="222" t="s">
        <v>554</v>
      </c>
      <c r="D21" s="328" t="s">
        <v>855</v>
      </c>
      <c r="E21" s="33" t="s">
        <v>14</v>
      </c>
      <c r="F21" s="33" t="s">
        <v>17</v>
      </c>
      <c r="G21" s="324" t="s">
        <v>21</v>
      </c>
      <c r="H21" s="223"/>
      <c r="I21" s="123" t="s">
        <v>20</v>
      </c>
      <c r="J21" s="223"/>
      <c r="K21" s="223"/>
      <c r="L21" s="223"/>
      <c r="M21" s="223"/>
      <c r="N21" s="123"/>
      <c r="O21" s="123"/>
      <c r="P21" s="123"/>
      <c r="Q21" s="318"/>
      <c r="R21" s="320"/>
      <c r="S21" s="322"/>
    </row>
    <row r="22" spans="1:19" ht="15" customHeight="1" x14ac:dyDescent="0.35">
      <c r="A22" s="19"/>
      <c r="B22" s="326" t="s">
        <v>449</v>
      </c>
      <c r="C22" s="257" t="s">
        <v>555</v>
      </c>
      <c r="D22" s="328" t="s">
        <v>600</v>
      </c>
      <c r="E22" s="33" t="s">
        <v>14</v>
      </c>
      <c r="F22" s="33" t="s">
        <v>17</v>
      </c>
      <c r="G22" s="324" t="s">
        <v>21</v>
      </c>
      <c r="H22" s="223"/>
      <c r="I22" s="123" t="s">
        <v>20</v>
      </c>
      <c r="J22" s="223"/>
      <c r="K22" s="223"/>
      <c r="L22" s="223"/>
      <c r="M22" s="223"/>
      <c r="N22" s="123"/>
      <c r="O22" s="123"/>
      <c r="P22" s="123"/>
      <c r="Q22" s="318" t="s">
        <v>20</v>
      </c>
      <c r="R22" s="320"/>
      <c r="S22" s="322"/>
    </row>
    <row r="23" spans="1:19" ht="15" customHeight="1" x14ac:dyDescent="0.35">
      <c r="A23" s="19"/>
      <c r="B23" s="326" t="s">
        <v>753</v>
      </c>
      <c r="C23" s="222" t="s">
        <v>555</v>
      </c>
      <c r="D23" s="328" t="s">
        <v>855</v>
      </c>
      <c r="E23" s="33" t="s">
        <v>14</v>
      </c>
      <c r="F23" s="33" t="s">
        <v>17</v>
      </c>
      <c r="G23" s="324" t="s">
        <v>21</v>
      </c>
      <c r="H23" s="223"/>
      <c r="I23" s="123" t="s">
        <v>20</v>
      </c>
      <c r="J23" s="223"/>
      <c r="K23" s="223"/>
      <c r="L23" s="223"/>
      <c r="M23" s="223"/>
      <c r="N23" s="123"/>
      <c r="O23" s="123"/>
      <c r="P23" s="123"/>
      <c r="Q23" s="318"/>
      <c r="R23" s="320"/>
      <c r="S23" s="322"/>
    </row>
    <row r="24" spans="1:19" ht="15" customHeight="1" x14ac:dyDescent="0.35">
      <c r="A24" s="19"/>
      <c r="B24" s="326" t="s">
        <v>450</v>
      </c>
      <c r="C24" s="257" t="s">
        <v>556</v>
      </c>
      <c r="D24" s="32" t="s">
        <v>414</v>
      </c>
      <c r="E24" s="33" t="s">
        <v>14</v>
      </c>
      <c r="F24" s="33" t="s">
        <v>17</v>
      </c>
      <c r="G24" s="324" t="s">
        <v>5</v>
      </c>
      <c r="H24" s="223"/>
      <c r="I24" s="123" t="s">
        <v>20</v>
      </c>
      <c r="J24" s="223"/>
      <c r="K24" s="223"/>
      <c r="L24" s="223"/>
      <c r="M24" s="223"/>
      <c r="N24" s="123"/>
      <c r="O24" s="123"/>
      <c r="P24" s="123"/>
      <c r="Q24" s="318" t="s">
        <v>20</v>
      </c>
      <c r="R24" s="320"/>
      <c r="S24" s="322"/>
    </row>
    <row r="25" spans="1:19" ht="15" customHeight="1" x14ac:dyDescent="0.35">
      <c r="A25" s="19"/>
      <c r="B25" s="326" t="s">
        <v>451</v>
      </c>
      <c r="C25" s="257" t="s">
        <v>557</v>
      </c>
      <c r="D25" s="32" t="s">
        <v>416</v>
      </c>
      <c r="E25" s="33" t="s">
        <v>14</v>
      </c>
      <c r="F25" s="33" t="s">
        <v>17</v>
      </c>
      <c r="G25" s="324" t="s">
        <v>347</v>
      </c>
      <c r="H25" s="223"/>
      <c r="I25" s="123" t="s">
        <v>20</v>
      </c>
      <c r="J25" s="223"/>
      <c r="K25" s="223"/>
      <c r="L25" s="223"/>
      <c r="M25" s="223"/>
      <c r="N25" s="123"/>
      <c r="O25" s="123"/>
      <c r="P25" s="123"/>
      <c r="Q25" s="318" t="s">
        <v>20</v>
      </c>
      <c r="R25" s="320"/>
      <c r="S25" s="322"/>
    </row>
    <row r="26" spans="1:19" ht="15" customHeight="1" x14ac:dyDescent="0.35">
      <c r="A26" s="19"/>
      <c r="B26" s="326" t="s">
        <v>452</v>
      </c>
      <c r="C26" s="257" t="s">
        <v>557</v>
      </c>
      <c r="D26" s="32" t="s">
        <v>417</v>
      </c>
      <c r="E26" s="33" t="s">
        <v>14</v>
      </c>
      <c r="F26" s="33" t="s">
        <v>17</v>
      </c>
      <c r="G26" s="324" t="s">
        <v>347</v>
      </c>
      <c r="H26" s="223"/>
      <c r="I26" s="123" t="s">
        <v>20</v>
      </c>
      <c r="J26" s="223"/>
      <c r="K26" s="223"/>
      <c r="L26" s="223"/>
      <c r="M26" s="223"/>
      <c r="N26" s="123"/>
      <c r="O26" s="123"/>
      <c r="P26" s="123"/>
      <c r="Q26" s="318" t="s">
        <v>20</v>
      </c>
      <c r="R26" s="320"/>
      <c r="S26" s="322"/>
    </row>
    <row r="27" spans="1:19" ht="15" customHeight="1" x14ac:dyDescent="0.35">
      <c r="A27" s="19"/>
      <c r="B27" s="326" t="s">
        <v>453</v>
      </c>
      <c r="C27" s="257" t="s">
        <v>28</v>
      </c>
      <c r="D27" s="32" t="s">
        <v>420</v>
      </c>
      <c r="E27" s="33" t="s">
        <v>14</v>
      </c>
      <c r="F27" s="33" t="s">
        <v>17</v>
      </c>
      <c r="G27" s="317" t="s">
        <v>5</v>
      </c>
      <c r="H27" s="123"/>
      <c r="I27" s="123" t="s">
        <v>20</v>
      </c>
      <c r="J27" s="123"/>
      <c r="K27" s="123"/>
      <c r="L27" s="123"/>
      <c r="M27" s="123"/>
      <c r="N27" s="123"/>
      <c r="O27" s="123"/>
      <c r="P27" s="123"/>
      <c r="Q27" s="318" t="s">
        <v>20</v>
      </c>
      <c r="R27" s="319"/>
      <c r="S27" s="322"/>
    </row>
    <row r="28" spans="1:19" ht="15" customHeight="1" x14ac:dyDescent="0.35">
      <c r="A28" s="19"/>
      <c r="B28" s="326" t="s">
        <v>454</v>
      </c>
      <c r="C28" s="257" t="s">
        <v>28</v>
      </c>
      <c r="D28" s="32" t="s">
        <v>421</v>
      </c>
      <c r="E28" s="33" t="s">
        <v>14</v>
      </c>
      <c r="F28" s="33" t="s">
        <v>17</v>
      </c>
      <c r="G28" s="324" t="s">
        <v>5</v>
      </c>
      <c r="H28" s="123"/>
      <c r="I28" s="123" t="s">
        <v>20</v>
      </c>
      <c r="J28" s="123"/>
      <c r="K28" s="123"/>
      <c r="L28" s="123"/>
      <c r="M28" s="123"/>
      <c r="N28" s="123"/>
      <c r="O28" s="123"/>
      <c r="P28" s="123"/>
      <c r="Q28" s="318" t="s">
        <v>20</v>
      </c>
      <c r="R28" s="319"/>
      <c r="S28" s="322"/>
    </row>
    <row r="29" spans="1:19" ht="15" customHeight="1" x14ac:dyDescent="0.35">
      <c r="A29" s="19"/>
      <c r="B29" s="326" t="s">
        <v>754</v>
      </c>
      <c r="C29" s="257" t="s">
        <v>28</v>
      </c>
      <c r="D29" s="32" t="s">
        <v>962</v>
      </c>
      <c r="E29" s="33" t="s">
        <v>14</v>
      </c>
      <c r="F29" s="33" t="s">
        <v>17</v>
      </c>
      <c r="G29" s="324" t="s">
        <v>5</v>
      </c>
      <c r="H29" s="123"/>
      <c r="I29" s="123" t="s">
        <v>20</v>
      </c>
      <c r="J29" s="123"/>
      <c r="K29" s="123"/>
      <c r="L29" s="123"/>
      <c r="M29" s="123"/>
      <c r="N29" s="123"/>
      <c r="O29" s="123"/>
      <c r="P29" s="123"/>
      <c r="Q29" s="318"/>
      <c r="R29" s="319"/>
      <c r="S29" s="322"/>
    </row>
    <row r="30" spans="1:19" ht="15" customHeight="1" x14ac:dyDescent="0.35">
      <c r="A30" s="19"/>
      <c r="B30" s="326" t="s">
        <v>755</v>
      </c>
      <c r="C30" s="257" t="s">
        <v>28</v>
      </c>
      <c r="D30" s="32" t="s">
        <v>963</v>
      </c>
      <c r="E30" s="33" t="s">
        <v>14</v>
      </c>
      <c r="F30" s="33" t="s">
        <v>17</v>
      </c>
      <c r="G30" s="324" t="s">
        <v>5</v>
      </c>
      <c r="H30" s="123"/>
      <c r="I30" s="123" t="s">
        <v>20</v>
      </c>
      <c r="J30" s="123"/>
      <c r="K30" s="123"/>
      <c r="L30" s="123"/>
      <c r="M30" s="123"/>
      <c r="N30" s="123"/>
      <c r="O30" s="123"/>
      <c r="P30" s="123"/>
      <c r="Q30" s="318"/>
      <c r="R30" s="319"/>
      <c r="S30" s="322"/>
    </row>
    <row r="31" spans="1:19" x14ac:dyDescent="0.35">
      <c r="A31" s="19"/>
      <c r="B31" s="326" t="s">
        <v>455</v>
      </c>
      <c r="C31" s="257" t="s">
        <v>734</v>
      </c>
      <c r="D31" s="32" t="s">
        <v>422</v>
      </c>
      <c r="E31" s="33" t="s">
        <v>14</v>
      </c>
      <c r="F31" s="33" t="s">
        <v>17</v>
      </c>
      <c r="G31" s="324" t="s">
        <v>21</v>
      </c>
      <c r="H31" s="123"/>
      <c r="I31" s="123" t="s">
        <v>20</v>
      </c>
      <c r="J31" s="123"/>
      <c r="K31" s="123"/>
      <c r="L31" s="123"/>
      <c r="M31" s="123"/>
      <c r="N31" s="123"/>
      <c r="O31" s="123"/>
      <c r="P31" s="123"/>
      <c r="Q31" s="318" t="s">
        <v>20</v>
      </c>
      <c r="R31" s="319"/>
      <c r="S31" s="322"/>
    </row>
    <row r="32" spans="1:19" x14ac:dyDescent="0.35">
      <c r="A32" s="19"/>
      <c r="B32" s="326" t="s">
        <v>756</v>
      </c>
      <c r="C32" s="257" t="s">
        <v>734</v>
      </c>
      <c r="D32" s="32" t="s">
        <v>746</v>
      </c>
      <c r="E32" s="33" t="s">
        <v>14</v>
      </c>
      <c r="F32" s="33" t="s">
        <v>17</v>
      </c>
      <c r="G32" s="324" t="s">
        <v>21</v>
      </c>
      <c r="H32" s="123"/>
      <c r="I32" s="123" t="s">
        <v>20</v>
      </c>
      <c r="J32" s="123"/>
      <c r="K32" s="123"/>
      <c r="L32" s="123"/>
      <c r="M32" s="123"/>
      <c r="N32" s="123"/>
      <c r="O32" s="123"/>
      <c r="P32" s="123"/>
      <c r="Q32" s="318"/>
      <c r="R32" s="319"/>
      <c r="S32" s="322"/>
    </row>
    <row r="33" spans="1:19" x14ac:dyDescent="0.35">
      <c r="A33" s="19"/>
      <c r="B33" s="326" t="s">
        <v>456</v>
      </c>
      <c r="C33" s="257" t="s">
        <v>345</v>
      </c>
      <c r="D33" s="32" t="s">
        <v>424</v>
      </c>
      <c r="E33" s="33" t="s">
        <v>14</v>
      </c>
      <c r="F33" s="33" t="s">
        <v>17</v>
      </c>
      <c r="G33" s="324" t="s">
        <v>21</v>
      </c>
      <c r="H33" s="123"/>
      <c r="I33" s="123" t="s">
        <v>20</v>
      </c>
      <c r="J33" s="123"/>
      <c r="K33" s="123"/>
      <c r="L33" s="123"/>
      <c r="M33" s="123"/>
      <c r="N33" s="123"/>
      <c r="O33" s="123"/>
      <c r="P33" s="123"/>
      <c r="Q33" s="318" t="s">
        <v>20</v>
      </c>
      <c r="R33" s="319"/>
      <c r="S33" s="322"/>
    </row>
    <row r="34" spans="1:19" x14ac:dyDescent="0.35">
      <c r="A34" s="19"/>
      <c r="B34" s="326" t="s">
        <v>457</v>
      </c>
      <c r="C34" s="257" t="s">
        <v>345</v>
      </c>
      <c r="D34" s="32" t="s">
        <v>548</v>
      </c>
      <c r="E34" s="33" t="s">
        <v>14</v>
      </c>
      <c r="F34" s="33" t="s">
        <v>17</v>
      </c>
      <c r="G34" s="324" t="s">
        <v>21</v>
      </c>
      <c r="H34" s="123"/>
      <c r="I34" s="123" t="s">
        <v>20</v>
      </c>
      <c r="J34" s="123"/>
      <c r="K34" s="123"/>
      <c r="L34" s="123"/>
      <c r="M34" s="123"/>
      <c r="N34" s="123"/>
      <c r="O34" s="123"/>
      <c r="P34" s="123"/>
      <c r="Q34" s="318" t="s">
        <v>20</v>
      </c>
      <c r="R34" s="319"/>
      <c r="S34" s="322"/>
    </row>
    <row r="35" spans="1:19" x14ac:dyDescent="0.35">
      <c r="A35" s="19"/>
      <c r="B35" s="326" t="s">
        <v>458</v>
      </c>
      <c r="C35" s="257" t="s">
        <v>345</v>
      </c>
      <c r="D35" s="32" t="s">
        <v>549</v>
      </c>
      <c r="E35" s="33" t="s">
        <v>14</v>
      </c>
      <c r="F35" s="33" t="s">
        <v>17</v>
      </c>
      <c r="G35" s="324" t="s">
        <v>21</v>
      </c>
      <c r="H35" s="123"/>
      <c r="I35" s="123" t="s">
        <v>20</v>
      </c>
      <c r="J35" s="123"/>
      <c r="K35" s="123"/>
      <c r="L35" s="123"/>
      <c r="M35" s="123"/>
      <c r="N35" s="123"/>
      <c r="O35" s="123"/>
      <c r="P35" s="123"/>
      <c r="Q35" s="318" t="s">
        <v>20</v>
      </c>
      <c r="R35" s="319"/>
      <c r="S35" s="322"/>
    </row>
    <row r="36" spans="1:19" x14ac:dyDescent="0.35">
      <c r="A36" s="19"/>
      <c r="B36" s="326" t="s">
        <v>459</v>
      </c>
      <c r="C36" s="257" t="s">
        <v>558</v>
      </c>
      <c r="D36" s="32" t="s">
        <v>425</v>
      </c>
      <c r="E36" s="33" t="s">
        <v>14</v>
      </c>
      <c r="F36" s="33" t="s">
        <v>17</v>
      </c>
      <c r="G36" s="324" t="s">
        <v>5</v>
      </c>
      <c r="H36" s="123"/>
      <c r="I36" s="123" t="s">
        <v>20</v>
      </c>
      <c r="J36" s="123"/>
      <c r="K36" s="123"/>
      <c r="L36" s="123"/>
      <c r="M36" s="123"/>
      <c r="N36" s="123"/>
      <c r="O36" s="123"/>
      <c r="P36" s="123"/>
      <c r="Q36" s="318" t="s">
        <v>20</v>
      </c>
      <c r="R36" s="319"/>
      <c r="S36" s="322"/>
    </row>
    <row r="37" spans="1:19" x14ac:dyDescent="0.35">
      <c r="A37" s="19"/>
      <c r="B37" s="326" t="s">
        <v>757</v>
      </c>
      <c r="C37" s="257" t="s">
        <v>558</v>
      </c>
      <c r="D37" s="32" t="s">
        <v>765</v>
      </c>
      <c r="E37" s="33" t="s">
        <v>14</v>
      </c>
      <c r="F37" s="33" t="s">
        <v>17</v>
      </c>
      <c r="G37" s="324" t="s">
        <v>5</v>
      </c>
      <c r="H37" s="123"/>
      <c r="I37" s="123" t="s">
        <v>20</v>
      </c>
      <c r="J37" s="123"/>
      <c r="K37" s="123"/>
      <c r="L37" s="123"/>
      <c r="M37" s="123"/>
      <c r="N37" s="123"/>
      <c r="O37" s="123"/>
      <c r="P37" s="123"/>
      <c r="Q37" s="318"/>
      <c r="R37" s="319"/>
      <c r="S37" s="322"/>
    </row>
    <row r="38" spans="1:19" x14ac:dyDescent="0.35">
      <c r="A38" s="19"/>
      <c r="B38" s="326" t="s">
        <v>460</v>
      </c>
      <c r="C38" s="257" t="s">
        <v>26</v>
      </c>
      <c r="D38" s="32" t="s">
        <v>856</v>
      </c>
      <c r="E38" s="33" t="s">
        <v>14</v>
      </c>
      <c r="F38" s="33" t="s">
        <v>17</v>
      </c>
      <c r="G38" s="324" t="s">
        <v>5</v>
      </c>
      <c r="H38" s="123"/>
      <c r="I38" s="123" t="s">
        <v>20</v>
      </c>
      <c r="J38" s="123"/>
      <c r="K38" s="123"/>
      <c r="L38" s="123"/>
      <c r="M38" s="123"/>
      <c r="N38" s="123"/>
      <c r="O38" s="123"/>
      <c r="P38" s="123"/>
      <c r="Q38" s="318" t="s">
        <v>20</v>
      </c>
      <c r="R38" s="319"/>
      <c r="S38" s="322"/>
    </row>
    <row r="39" spans="1:19" x14ac:dyDescent="0.35">
      <c r="A39" s="19"/>
      <c r="B39" s="326" t="s">
        <v>758</v>
      </c>
      <c r="C39" s="257" t="s">
        <v>26</v>
      </c>
      <c r="D39" s="32" t="s">
        <v>857</v>
      </c>
      <c r="E39" s="33" t="s">
        <v>14</v>
      </c>
      <c r="F39" s="33" t="s">
        <v>17</v>
      </c>
      <c r="G39" s="324" t="s">
        <v>5</v>
      </c>
      <c r="H39" s="123"/>
      <c r="I39" s="123" t="s">
        <v>20</v>
      </c>
      <c r="J39" s="123"/>
      <c r="K39" s="123"/>
      <c r="L39" s="123"/>
      <c r="M39" s="123"/>
      <c r="N39" s="123"/>
      <c r="O39" s="123"/>
      <c r="P39" s="123"/>
      <c r="Q39" s="318"/>
      <c r="R39" s="319"/>
      <c r="S39" s="322"/>
    </row>
    <row r="40" spans="1:19" x14ac:dyDescent="0.35">
      <c r="A40" s="19"/>
      <c r="B40" s="326" t="s">
        <v>461</v>
      </c>
      <c r="C40" s="257" t="s">
        <v>559</v>
      </c>
      <c r="D40" s="32" t="s">
        <v>601</v>
      </c>
      <c r="E40" s="33" t="s">
        <v>14</v>
      </c>
      <c r="F40" s="33" t="s">
        <v>17</v>
      </c>
      <c r="G40" s="324" t="s">
        <v>347</v>
      </c>
      <c r="H40" s="123"/>
      <c r="I40" s="123" t="s">
        <v>20</v>
      </c>
      <c r="J40" s="123"/>
      <c r="K40" s="123"/>
      <c r="L40" s="123"/>
      <c r="M40" s="123"/>
      <c r="N40" s="123"/>
      <c r="O40" s="123"/>
      <c r="P40" s="123"/>
      <c r="Q40" s="318" t="s">
        <v>20</v>
      </c>
      <c r="R40" s="319"/>
      <c r="S40" s="322"/>
    </row>
    <row r="41" spans="1:19" x14ac:dyDescent="0.35">
      <c r="A41" s="19"/>
      <c r="B41" s="326" t="s">
        <v>759</v>
      </c>
      <c r="C41" s="257" t="s">
        <v>559</v>
      </c>
      <c r="D41" s="32" t="s">
        <v>817</v>
      </c>
      <c r="E41" s="33" t="s">
        <v>14</v>
      </c>
      <c r="F41" s="33" t="s">
        <v>17</v>
      </c>
      <c r="G41" s="324" t="s">
        <v>347</v>
      </c>
      <c r="H41" s="123"/>
      <c r="I41" s="123" t="s">
        <v>20</v>
      </c>
      <c r="J41" s="123"/>
      <c r="K41" s="123"/>
      <c r="L41" s="123"/>
      <c r="M41" s="123"/>
      <c r="N41" s="123"/>
      <c r="O41" s="123"/>
      <c r="P41" s="123"/>
      <c r="Q41" s="318"/>
      <c r="R41" s="319"/>
      <c r="S41" s="322"/>
    </row>
    <row r="42" spans="1:19" x14ac:dyDescent="0.35">
      <c r="A42" s="19"/>
      <c r="B42" s="326" t="s">
        <v>462</v>
      </c>
      <c r="C42" s="257" t="s">
        <v>559</v>
      </c>
      <c r="D42" s="32" t="s">
        <v>602</v>
      </c>
      <c r="E42" s="33" t="s">
        <v>14</v>
      </c>
      <c r="F42" s="33" t="s">
        <v>17</v>
      </c>
      <c r="G42" s="324" t="s">
        <v>347</v>
      </c>
      <c r="H42" s="123"/>
      <c r="I42" s="123" t="s">
        <v>20</v>
      </c>
      <c r="J42" s="123"/>
      <c r="K42" s="123"/>
      <c r="L42" s="123"/>
      <c r="M42" s="123"/>
      <c r="N42" s="123"/>
      <c r="O42" s="123"/>
      <c r="P42" s="123"/>
      <c r="Q42" s="318" t="s">
        <v>20</v>
      </c>
      <c r="R42" s="319"/>
      <c r="S42" s="322"/>
    </row>
    <row r="43" spans="1:19" x14ac:dyDescent="0.35">
      <c r="A43" s="19"/>
      <c r="B43" s="326" t="s">
        <v>760</v>
      </c>
      <c r="C43" s="257" t="s">
        <v>559</v>
      </c>
      <c r="D43" s="32" t="s">
        <v>818</v>
      </c>
      <c r="E43" s="33" t="s">
        <v>14</v>
      </c>
      <c r="F43" s="33" t="s">
        <v>17</v>
      </c>
      <c r="G43" s="324" t="s">
        <v>347</v>
      </c>
      <c r="H43" s="123"/>
      <c r="I43" s="123" t="s">
        <v>20</v>
      </c>
      <c r="J43" s="123"/>
      <c r="K43" s="123"/>
      <c r="L43" s="123"/>
      <c r="M43" s="123"/>
      <c r="N43" s="123"/>
      <c r="O43" s="123"/>
      <c r="P43" s="123"/>
      <c r="Q43" s="318"/>
      <c r="R43" s="319"/>
      <c r="S43" s="322"/>
    </row>
    <row r="44" spans="1:19" x14ac:dyDescent="0.35">
      <c r="A44" s="19"/>
      <c r="B44" s="326" t="s">
        <v>463</v>
      </c>
      <c r="C44" s="257" t="s">
        <v>559</v>
      </c>
      <c r="D44" s="32" t="s">
        <v>714</v>
      </c>
      <c r="E44" s="33" t="s">
        <v>14</v>
      </c>
      <c r="F44" s="33" t="s">
        <v>17</v>
      </c>
      <c r="G44" s="324" t="s">
        <v>347</v>
      </c>
      <c r="H44" s="123"/>
      <c r="I44" s="123" t="s">
        <v>20</v>
      </c>
      <c r="J44" s="123"/>
      <c r="K44" s="123"/>
      <c r="L44" s="123"/>
      <c r="M44" s="123"/>
      <c r="N44" s="123"/>
      <c r="O44" s="123"/>
      <c r="P44" s="123"/>
      <c r="Q44" s="318" t="s">
        <v>20</v>
      </c>
      <c r="R44" s="319"/>
      <c r="S44" s="322"/>
    </row>
    <row r="45" spans="1:19" x14ac:dyDescent="0.35">
      <c r="A45" s="19"/>
      <c r="B45" s="326" t="s">
        <v>761</v>
      </c>
      <c r="C45" s="257" t="s">
        <v>559</v>
      </c>
      <c r="D45" s="32" t="s">
        <v>819</v>
      </c>
      <c r="E45" s="33" t="s">
        <v>14</v>
      </c>
      <c r="F45" s="33" t="s">
        <v>17</v>
      </c>
      <c r="G45" s="324" t="s">
        <v>347</v>
      </c>
      <c r="H45" s="123"/>
      <c r="I45" s="123" t="s">
        <v>20</v>
      </c>
      <c r="J45" s="123"/>
      <c r="K45" s="123"/>
      <c r="L45" s="123"/>
      <c r="M45" s="123"/>
      <c r="N45" s="123"/>
      <c r="O45" s="123"/>
      <c r="P45" s="123"/>
      <c r="Q45" s="318"/>
      <c r="R45" s="319"/>
      <c r="S45" s="322"/>
    </row>
    <row r="46" spans="1:19" x14ac:dyDescent="0.35">
      <c r="A46" s="19"/>
      <c r="B46" s="326" t="s">
        <v>464</v>
      </c>
      <c r="C46" s="257" t="s">
        <v>560</v>
      </c>
      <c r="D46" s="328" t="s">
        <v>433</v>
      </c>
      <c r="E46" s="33" t="s">
        <v>14</v>
      </c>
      <c r="F46" s="33" t="s">
        <v>17</v>
      </c>
      <c r="G46" s="324" t="s">
        <v>346</v>
      </c>
      <c r="H46" s="123"/>
      <c r="I46" s="123" t="s">
        <v>20</v>
      </c>
      <c r="J46" s="123"/>
      <c r="K46" s="123"/>
      <c r="L46" s="123"/>
      <c r="M46" s="123"/>
      <c r="N46" s="123"/>
      <c r="O46" s="123"/>
      <c r="P46" s="123"/>
      <c r="Q46" s="318" t="s">
        <v>20</v>
      </c>
      <c r="R46" s="319"/>
      <c r="S46" s="322"/>
    </row>
    <row r="47" spans="1:19" x14ac:dyDescent="0.35">
      <c r="A47" s="19"/>
      <c r="B47" s="326" t="s">
        <v>465</v>
      </c>
      <c r="C47" s="257" t="s">
        <v>561</v>
      </c>
      <c r="D47" s="328" t="s">
        <v>858</v>
      </c>
      <c r="E47" s="33" t="s">
        <v>14</v>
      </c>
      <c r="F47" s="33" t="s">
        <v>17</v>
      </c>
      <c r="G47" s="324" t="s">
        <v>5</v>
      </c>
      <c r="H47" s="123"/>
      <c r="I47" s="123" t="s">
        <v>20</v>
      </c>
      <c r="J47" s="123"/>
      <c r="K47" s="123"/>
      <c r="L47" s="123"/>
      <c r="M47" s="123"/>
      <c r="N47" s="123"/>
      <c r="O47" s="123"/>
      <c r="P47" s="123"/>
      <c r="Q47" s="318" t="s">
        <v>20</v>
      </c>
      <c r="R47" s="319"/>
      <c r="S47" s="322"/>
    </row>
    <row r="48" spans="1:19" x14ac:dyDescent="0.35">
      <c r="A48" s="19"/>
      <c r="B48" s="326" t="s">
        <v>466</v>
      </c>
      <c r="C48" s="257" t="s">
        <v>561</v>
      </c>
      <c r="D48" s="328" t="s">
        <v>859</v>
      </c>
      <c r="E48" s="33" t="s">
        <v>14</v>
      </c>
      <c r="F48" s="33" t="s">
        <v>17</v>
      </c>
      <c r="G48" s="324" t="s">
        <v>5</v>
      </c>
      <c r="H48" s="123"/>
      <c r="I48" s="123" t="s">
        <v>20</v>
      </c>
      <c r="J48" s="123"/>
      <c r="K48" s="123"/>
      <c r="L48" s="123"/>
      <c r="M48" s="123"/>
      <c r="N48" s="123"/>
      <c r="O48" s="123"/>
      <c r="P48" s="123"/>
      <c r="Q48" s="318" t="s">
        <v>20</v>
      </c>
      <c r="R48" s="319"/>
      <c r="S48" s="322"/>
    </row>
    <row r="49" spans="1:19" x14ac:dyDescent="0.35">
      <c r="A49" s="19"/>
      <c r="B49" s="326" t="s">
        <v>1070</v>
      </c>
      <c r="C49" s="257" t="s">
        <v>561</v>
      </c>
      <c r="D49" s="328" t="s">
        <v>1077</v>
      </c>
      <c r="E49" s="33" t="s">
        <v>14</v>
      </c>
      <c r="F49" s="33" t="s">
        <v>17</v>
      </c>
      <c r="G49" s="324" t="s">
        <v>5</v>
      </c>
      <c r="H49" s="123"/>
      <c r="I49" s="123" t="s">
        <v>20</v>
      </c>
      <c r="J49" s="123"/>
      <c r="K49" s="123"/>
      <c r="L49" s="123"/>
      <c r="M49" s="123"/>
      <c r="N49" s="123"/>
      <c r="O49" s="123"/>
      <c r="P49" s="123"/>
      <c r="Q49" s="318"/>
      <c r="R49" s="319"/>
      <c r="S49" s="322"/>
    </row>
    <row r="50" spans="1:19" x14ac:dyDescent="0.35">
      <c r="A50" s="19"/>
      <c r="B50" s="326" t="s">
        <v>762</v>
      </c>
      <c r="C50" s="257" t="s">
        <v>561</v>
      </c>
      <c r="D50" s="328" t="s">
        <v>844</v>
      </c>
      <c r="E50" s="33" t="s">
        <v>14</v>
      </c>
      <c r="F50" s="33" t="s">
        <v>17</v>
      </c>
      <c r="G50" s="324" t="s">
        <v>5</v>
      </c>
      <c r="H50" s="123"/>
      <c r="I50" s="123" t="s">
        <v>20</v>
      </c>
      <c r="J50" s="123"/>
      <c r="K50" s="123"/>
      <c r="L50" s="123"/>
      <c r="M50" s="123"/>
      <c r="N50" s="123"/>
      <c r="O50" s="123"/>
      <c r="P50" s="123"/>
      <c r="Q50" s="318"/>
      <c r="R50" s="319"/>
      <c r="S50" s="322"/>
    </row>
    <row r="51" spans="1:19" x14ac:dyDescent="0.35">
      <c r="A51" s="19"/>
      <c r="B51" s="326" t="s">
        <v>773</v>
      </c>
      <c r="C51" s="257" t="s">
        <v>561</v>
      </c>
      <c r="D51" s="328" t="s">
        <v>846</v>
      </c>
      <c r="E51" s="33" t="s">
        <v>14</v>
      </c>
      <c r="F51" s="33" t="s">
        <v>17</v>
      </c>
      <c r="G51" s="324" t="s">
        <v>5</v>
      </c>
      <c r="H51" s="123"/>
      <c r="I51" s="123" t="s">
        <v>20</v>
      </c>
      <c r="J51" s="123"/>
      <c r="K51" s="123"/>
      <c r="L51" s="123"/>
      <c r="M51" s="123"/>
      <c r="N51" s="123"/>
      <c r="O51" s="123"/>
      <c r="P51" s="123"/>
      <c r="Q51" s="318"/>
      <c r="R51" s="319"/>
      <c r="S51" s="322"/>
    </row>
    <row r="52" spans="1:19" x14ac:dyDescent="0.35">
      <c r="A52" s="19"/>
      <c r="B52" s="326" t="s">
        <v>1071</v>
      </c>
      <c r="C52" s="257" t="s">
        <v>561</v>
      </c>
      <c r="D52" s="328" t="s">
        <v>1078</v>
      </c>
      <c r="E52" s="33" t="s">
        <v>14</v>
      </c>
      <c r="F52" s="33" t="s">
        <v>17</v>
      </c>
      <c r="G52" s="324" t="s">
        <v>5</v>
      </c>
      <c r="H52" s="123"/>
      <c r="I52" s="123" t="s">
        <v>20</v>
      </c>
      <c r="J52" s="123"/>
      <c r="K52" s="123"/>
      <c r="L52" s="123"/>
      <c r="M52" s="123"/>
      <c r="N52" s="123"/>
      <c r="O52" s="123"/>
      <c r="P52" s="123"/>
      <c r="Q52" s="318"/>
      <c r="R52" s="319"/>
      <c r="S52" s="322"/>
    </row>
    <row r="53" spans="1:19" x14ac:dyDescent="0.35">
      <c r="A53" s="19"/>
      <c r="B53" s="326" t="s">
        <v>467</v>
      </c>
      <c r="C53" s="257" t="s">
        <v>562</v>
      </c>
      <c r="D53" s="328" t="s">
        <v>594</v>
      </c>
      <c r="E53" s="33" t="s">
        <v>14</v>
      </c>
      <c r="F53" s="33" t="s">
        <v>17</v>
      </c>
      <c r="G53" s="324" t="s">
        <v>5</v>
      </c>
      <c r="H53" s="123"/>
      <c r="I53" s="123" t="s">
        <v>20</v>
      </c>
      <c r="J53" s="123"/>
      <c r="K53" s="123"/>
      <c r="L53" s="123"/>
      <c r="M53" s="123"/>
      <c r="N53" s="123"/>
      <c r="O53" s="123"/>
      <c r="P53" s="123"/>
      <c r="Q53" s="318" t="s">
        <v>20</v>
      </c>
      <c r="R53" s="319"/>
      <c r="S53" s="322"/>
    </row>
    <row r="54" spans="1:19" x14ac:dyDescent="0.35">
      <c r="A54" s="19"/>
      <c r="B54" s="326" t="s">
        <v>478</v>
      </c>
      <c r="C54" s="257" t="s">
        <v>562</v>
      </c>
      <c r="D54" s="328" t="s">
        <v>595</v>
      </c>
      <c r="E54" s="33" t="s">
        <v>14</v>
      </c>
      <c r="F54" s="33" t="s">
        <v>17</v>
      </c>
      <c r="G54" s="324" t="s">
        <v>5</v>
      </c>
      <c r="H54" s="123"/>
      <c r="I54" s="123" t="s">
        <v>20</v>
      </c>
      <c r="J54" s="123"/>
      <c r="K54" s="123"/>
      <c r="L54" s="123"/>
      <c r="M54" s="123"/>
      <c r="N54" s="123"/>
      <c r="O54" s="123"/>
      <c r="P54" s="123"/>
      <c r="Q54" s="318" t="s">
        <v>20</v>
      </c>
      <c r="R54" s="319"/>
      <c r="S54" s="322"/>
    </row>
    <row r="55" spans="1:19" x14ac:dyDescent="0.35">
      <c r="A55" s="19"/>
      <c r="B55" s="326" t="s">
        <v>815</v>
      </c>
      <c r="C55" s="257" t="s">
        <v>562</v>
      </c>
      <c r="D55" s="328" t="s">
        <v>1079</v>
      </c>
      <c r="E55" s="33" t="s">
        <v>14</v>
      </c>
      <c r="F55" s="33" t="s">
        <v>17</v>
      </c>
      <c r="G55" s="324" t="s">
        <v>5</v>
      </c>
      <c r="H55" s="123"/>
      <c r="I55" s="123" t="s">
        <v>20</v>
      </c>
      <c r="J55" s="123"/>
      <c r="K55" s="123"/>
      <c r="L55" s="123"/>
      <c r="M55" s="123"/>
      <c r="N55" s="123"/>
      <c r="O55" s="123"/>
      <c r="P55" s="123"/>
      <c r="Q55" s="318"/>
      <c r="R55" s="319"/>
      <c r="S55" s="322"/>
    </row>
    <row r="56" spans="1:19" x14ac:dyDescent="0.35">
      <c r="A56" s="19"/>
      <c r="B56" s="326" t="s">
        <v>774</v>
      </c>
      <c r="C56" s="257" t="s">
        <v>562</v>
      </c>
      <c r="D56" s="328" t="s">
        <v>860</v>
      </c>
      <c r="E56" s="33" t="s">
        <v>14</v>
      </c>
      <c r="F56" s="33" t="s">
        <v>17</v>
      </c>
      <c r="G56" s="324" t="s">
        <v>5</v>
      </c>
      <c r="H56" s="123"/>
      <c r="I56" s="123" t="s">
        <v>20</v>
      </c>
      <c r="J56" s="123"/>
      <c r="K56" s="123"/>
      <c r="L56" s="123"/>
      <c r="M56" s="123"/>
      <c r="N56" s="123"/>
      <c r="O56" s="123"/>
      <c r="P56" s="123"/>
      <c r="Q56" s="318"/>
      <c r="R56" s="319"/>
      <c r="S56" s="322"/>
    </row>
    <row r="57" spans="1:19" x14ac:dyDescent="0.35">
      <c r="A57" s="19"/>
      <c r="B57" s="326" t="s">
        <v>775</v>
      </c>
      <c r="C57" s="257" t="s">
        <v>562</v>
      </c>
      <c r="D57" s="328" t="s">
        <v>861</v>
      </c>
      <c r="E57" s="33" t="s">
        <v>14</v>
      </c>
      <c r="F57" s="33" t="s">
        <v>17</v>
      </c>
      <c r="G57" s="324" t="s">
        <v>5</v>
      </c>
      <c r="H57" s="123"/>
      <c r="I57" s="123" t="s">
        <v>20</v>
      </c>
      <c r="J57" s="123"/>
      <c r="K57" s="123"/>
      <c r="L57" s="123"/>
      <c r="M57" s="123"/>
      <c r="N57" s="123"/>
      <c r="O57" s="123"/>
      <c r="P57" s="123"/>
      <c r="Q57" s="318"/>
      <c r="R57" s="319"/>
      <c r="S57" s="322"/>
    </row>
    <row r="58" spans="1:19" x14ac:dyDescent="0.35">
      <c r="A58" s="19"/>
      <c r="B58" s="326" t="s">
        <v>816</v>
      </c>
      <c r="C58" s="257" t="s">
        <v>562</v>
      </c>
      <c r="D58" s="328" t="s">
        <v>1082</v>
      </c>
      <c r="E58" s="33" t="s">
        <v>14</v>
      </c>
      <c r="F58" s="33" t="s">
        <v>17</v>
      </c>
      <c r="G58" s="324" t="s">
        <v>5</v>
      </c>
      <c r="H58" s="123"/>
      <c r="I58" s="123" t="s">
        <v>20</v>
      </c>
      <c r="J58" s="123"/>
      <c r="K58" s="123"/>
      <c r="L58" s="123"/>
      <c r="M58" s="123"/>
      <c r="N58" s="123"/>
      <c r="O58" s="123"/>
      <c r="P58" s="123"/>
      <c r="Q58" s="318"/>
      <c r="R58" s="319"/>
      <c r="S58" s="322"/>
    </row>
    <row r="59" spans="1:19" x14ac:dyDescent="0.35">
      <c r="A59" s="19"/>
      <c r="B59" s="326" t="s">
        <v>479</v>
      </c>
      <c r="C59" s="257" t="s">
        <v>563</v>
      </c>
      <c r="D59" s="328" t="s">
        <v>439</v>
      </c>
      <c r="E59" s="33" t="s">
        <v>14</v>
      </c>
      <c r="F59" s="33" t="s">
        <v>17</v>
      </c>
      <c r="G59" s="324" t="s">
        <v>21</v>
      </c>
      <c r="H59" s="123"/>
      <c r="I59" s="123" t="s">
        <v>20</v>
      </c>
      <c r="J59" s="123"/>
      <c r="K59" s="123"/>
      <c r="L59" s="123"/>
      <c r="M59" s="123"/>
      <c r="N59" s="123"/>
      <c r="O59" s="123"/>
      <c r="P59" s="123"/>
      <c r="Q59" s="318" t="s">
        <v>20</v>
      </c>
      <c r="R59" s="319"/>
      <c r="S59" s="322"/>
    </row>
    <row r="60" spans="1:19" x14ac:dyDescent="0.35">
      <c r="A60" s="19"/>
      <c r="B60" s="326" t="s">
        <v>776</v>
      </c>
      <c r="C60" s="257" t="s">
        <v>563</v>
      </c>
      <c r="D60" s="328" t="s">
        <v>862</v>
      </c>
      <c r="E60" s="33" t="s">
        <v>14</v>
      </c>
      <c r="F60" s="33" t="s">
        <v>17</v>
      </c>
      <c r="G60" s="324" t="s">
        <v>21</v>
      </c>
      <c r="H60" s="123"/>
      <c r="I60" s="123" t="s">
        <v>20</v>
      </c>
      <c r="J60" s="123"/>
      <c r="K60" s="123"/>
      <c r="L60" s="123"/>
      <c r="M60" s="123"/>
      <c r="N60" s="123"/>
      <c r="O60" s="123"/>
      <c r="P60" s="123"/>
      <c r="Q60" s="318"/>
      <c r="R60" s="319"/>
      <c r="S60" s="322"/>
    </row>
    <row r="61" spans="1:19" x14ac:dyDescent="0.35">
      <c r="A61" s="19"/>
      <c r="B61" s="326" t="s">
        <v>480</v>
      </c>
      <c r="C61" s="257" t="s">
        <v>564</v>
      </c>
      <c r="D61" s="328" t="s">
        <v>441</v>
      </c>
      <c r="E61" s="33" t="s">
        <v>14</v>
      </c>
      <c r="F61" s="33" t="s">
        <v>17</v>
      </c>
      <c r="G61" s="324" t="s">
        <v>346</v>
      </c>
      <c r="H61" s="123"/>
      <c r="I61" s="123" t="s">
        <v>20</v>
      </c>
      <c r="J61" s="123"/>
      <c r="K61" s="123"/>
      <c r="L61" s="123"/>
      <c r="M61" s="123"/>
      <c r="N61" s="123"/>
      <c r="O61" s="123"/>
      <c r="P61" s="123"/>
      <c r="Q61" s="318" t="s">
        <v>20</v>
      </c>
      <c r="R61" s="319"/>
      <c r="S61" s="322"/>
    </row>
    <row r="62" spans="1:19" x14ac:dyDescent="0.35">
      <c r="A62" s="19"/>
      <c r="B62" s="326" t="s">
        <v>481</v>
      </c>
      <c r="C62" s="257" t="s">
        <v>565</v>
      </c>
      <c r="D62" s="328" t="s">
        <v>470</v>
      </c>
      <c r="E62" s="33" t="s">
        <v>14</v>
      </c>
      <c r="F62" s="33" t="s">
        <v>17</v>
      </c>
      <c r="G62" s="324" t="s">
        <v>5</v>
      </c>
      <c r="H62" s="123"/>
      <c r="I62" s="123" t="s">
        <v>20</v>
      </c>
      <c r="J62" s="123"/>
      <c r="K62" s="123"/>
      <c r="L62" s="123"/>
      <c r="M62" s="123"/>
      <c r="N62" s="123"/>
      <c r="O62" s="123"/>
      <c r="P62" s="123"/>
      <c r="Q62" s="318" t="s">
        <v>20</v>
      </c>
      <c r="R62" s="319"/>
      <c r="S62" s="322"/>
    </row>
    <row r="63" spans="1:19" x14ac:dyDescent="0.35">
      <c r="A63" s="19"/>
      <c r="B63" s="326" t="s">
        <v>482</v>
      </c>
      <c r="C63" s="257" t="s">
        <v>565</v>
      </c>
      <c r="D63" s="328" t="s">
        <v>471</v>
      </c>
      <c r="E63" s="33" t="s">
        <v>14</v>
      </c>
      <c r="F63" s="33" t="s">
        <v>17</v>
      </c>
      <c r="G63" s="324" t="s">
        <v>5</v>
      </c>
      <c r="H63" s="123"/>
      <c r="I63" s="123" t="s">
        <v>20</v>
      </c>
      <c r="J63" s="123"/>
      <c r="K63" s="123"/>
      <c r="L63" s="123"/>
      <c r="M63" s="123"/>
      <c r="N63" s="123"/>
      <c r="O63" s="123"/>
      <c r="P63" s="123"/>
      <c r="Q63" s="318" t="s">
        <v>20</v>
      </c>
      <c r="R63" s="319"/>
      <c r="S63" s="322"/>
    </row>
    <row r="64" spans="1:19" x14ac:dyDescent="0.35">
      <c r="A64" s="19"/>
      <c r="B64" s="326" t="s">
        <v>777</v>
      </c>
      <c r="C64" s="257" t="s">
        <v>565</v>
      </c>
      <c r="D64" s="328" t="s">
        <v>863</v>
      </c>
      <c r="E64" s="33" t="s">
        <v>14</v>
      </c>
      <c r="F64" s="33" t="s">
        <v>17</v>
      </c>
      <c r="G64" s="324" t="s">
        <v>5</v>
      </c>
      <c r="H64" s="123"/>
      <c r="I64" s="123" t="s">
        <v>20</v>
      </c>
      <c r="J64" s="123"/>
      <c r="K64" s="123"/>
      <c r="L64" s="123"/>
      <c r="M64" s="123"/>
      <c r="N64" s="123"/>
      <c r="O64" s="123"/>
      <c r="P64" s="123"/>
      <c r="Q64" s="318"/>
      <c r="R64" s="319"/>
      <c r="S64" s="322"/>
    </row>
    <row r="65" spans="1:19" x14ac:dyDescent="0.35">
      <c r="A65" s="19"/>
      <c r="B65" s="326" t="s">
        <v>778</v>
      </c>
      <c r="C65" s="257" t="s">
        <v>565</v>
      </c>
      <c r="D65" s="328" t="s">
        <v>864</v>
      </c>
      <c r="E65" s="33" t="s">
        <v>14</v>
      </c>
      <c r="F65" s="33" t="s">
        <v>17</v>
      </c>
      <c r="G65" s="324" t="s">
        <v>5</v>
      </c>
      <c r="H65" s="123"/>
      <c r="I65" s="123" t="s">
        <v>20</v>
      </c>
      <c r="J65" s="123"/>
      <c r="K65" s="123"/>
      <c r="L65" s="123"/>
      <c r="M65" s="123"/>
      <c r="N65" s="123"/>
      <c r="O65" s="123"/>
      <c r="P65" s="123"/>
      <c r="Q65" s="318"/>
      <c r="R65" s="319"/>
      <c r="S65" s="322"/>
    </row>
    <row r="66" spans="1:19" x14ac:dyDescent="0.35">
      <c r="A66" s="19"/>
      <c r="B66" s="326" t="s">
        <v>496</v>
      </c>
      <c r="C66" s="257" t="s">
        <v>344</v>
      </c>
      <c r="D66" s="328" t="s">
        <v>865</v>
      </c>
      <c r="E66" s="33" t="s">
        <v>14</v>
      </c>
      <c r="F66" s="33" t="s">
        <v>17</v>
      </c>
      <c r="G66" s="324" t="s">
        <v>5</v>
      </c>
      <c r="H66" s="123"/>
      <c r="I66" s="123" t="s">
        <v>20</v>
      </c>
      <c r="J66" s="123"/>
      <c r="K66" s="123"/>
      <c r="L66" s="123"/>
      <c r="M66" s="123"/>
      <c r="N66" s="123"/>
      <c r="O66" s="123"/>
      <c r="P66" s="123"/>
      <c r="Q66" s="318" t="s">
        <v>20</v>
      </c>
      <c r="R66" s="319"/>
      <c r="S66" s="322"/>
    </row>
    <row r="67" spans="1:19" x14ac:dyDescent="0.35">
      <c r="A67" s="19"/>
      <c r="B67" s="326" t="s">
        <v>497</v>
      </c>
      <c r="C67" s="257" t="s">
        <v>344</v>
      </c>
      <c r="D67" s="328" t="s">
        <v>866</v>
      </c>
      <c r="E67" s="33" t="s">
        <v>14</v>
      </c>
      <c r="F67" s="33" t="s">
        <v>17</v>
      </c>
      <c r="G67" s="324" t="s">
        <v>5</v>
      </c>
      <c r="H67" s="123"/>
      <c r="I67" s="123" t="s">
        <v>20</v>
      </c>
      <c r="J67" s="123"/>
      <c r="K67" s="123"/>
      <c r="L67" s="123"/>
      <c r="M67" s="123"/>
      <c r="N67" s="123"/>
      <c r="O67" s="123"/>
      <c r="P67" s="123"/>
      <c r="Q67" s="318" t="s">
        <v>20</v>
      </c>
      <c r="R67" s="319"/>
      <c r="S67" s="322"/>
    </row>
    <row r="68" spans="1:19" x14ac:dyDescent="0.35">
      <c r="A68" s="19"/>
      <c r="B68" s="326" t="s">
        <v>812</v>
      </c>
      <c r="C68" s="257" t="s">
        <v>344</v>
      </c>
      <c r="D68" s="328" t="s">
        <v>917</v>
      </c>
      <c r="E68" s="33" t="s">
        <v>14</v>
      </c>
      <c r="F68" s="33" t="s">
        <v>17</v>
      </c>
      <c r="G68" s="324" t="s">
        <v>5</v>
      </c>
      <c r="H68" s="123"/>
      <c r="I68" s="123" t="s">
        <v>20</v>
      </c>
      <c r="J68" s="123"/>
      <c r="K68" s="123"/>
      <c r="L68" s="123"/>
      <c r="M68" s="123"/>
      <c r="N68" s="123"/>
      <c r="O68" s="123"/>
      <c r="P68" s="123"/>
      <c r="Q68" s="318"/>
      <c r="R68" s="319"/>
      <c r="S68" s="322"/>
    </row>
    <row r="69" spans="1:19" x14ac:dyDescent="0.35">
      <c r="A69" s="19"/>
      <c r="B69" s="326" t="s">
        <v>498</v>
      </c>
      <c r="C69" s="257" t="s">
        <v>344</v>
      </c>
      <c r="D69" s="328" t="s">
        <v>867</v>
      </c>
      <c r="E69" s="33" t="s">
        <v>14</v>
      </c>
      <c r="F69" s="33" t="s">
        <v>17</v>
      </c>
      <c r="G69" s="324" t="s">
        <v>5</v>
      </c>
      <c r="H69" s="123"/>
      <c r="I69" s="123" t="s">
        <v>20</v>
      </c>
      <c r="J69" s="123"/>
      <c r="K69" s="123"/>
      <c r="L69" s="123"/>
      <c r="M69" s="123"/>
      <c r="N69" s="123"/>
      <c r="O69" s="123"/>
      <c r="P69" s="123"/>
      <c r="Q69" s="318" t="s">
        <v>20</v>
      </c>
      <c r="R69" s="319"/>
      <c r="S69" s="322"/>
    </row>
    <row r="70" spans="1:19" x14ac:dyDescent="0.35">
      <c r="A70" s="19"/>
      <c r="B70" s="326" t="s">
        <v>813</v>
      </c>
      <c r="C70" s="257" t="s">
        <v>344</v>
      </c>
      <c r="D70" s="328" t="s">
        <v>922</v>
      </c>
      <c r="E70" s="33" t="s">
        <v>14</v>
      </c>
      <c r="F70" s="33" t="s">
        <v>17</v>
      </c>
      <c r="G70" s="324" t="s">
        <v>5</v>
      </c>
      <c r="H70" s="123"/>
      <c r="I70" s="123" t="s">
        <v>20</v>
      </c>
      <c r="J70" s="123"/>
      <c r="K70" s="123"/>
      <c r="L70" s="123"/>
      <c r="M70" s="123"/>
      <c r="N70" s="123"/>
      <c r="O70" s="123"/>
      <c r="P70" s="123"/>
      <c r="Q70" s="318"/>
      <c r="R70" s="319"/>
      <c r="S70" s="322"/>
    </row>
    <row r="71" spans="1:19" x14ac:dyDescent="0.35">
      <c r="A71" s="19"/>
      <c r="B71" s="326" t="s">
        <v>499</v>
      </c>
      <c r="C71" s="257" t="s">
        <v>344</v>
      </c>
      <c r="D71" s="328" t="s">
        <v>868</v>
      </c>
      <c r="E71" s="33" t="s">
        <v>14</v>
      </c>
      <c r="F71" s="33" t="s">
        <v>17</v>
      </c>
      <c r="G71" s="324" t="s">
        <v>5</v>
      </c>
      <c r="H71" s="123"/>
      <c r="I71" s="123" t="s">
        <v>20</v>
      </c>
      <c r="J71" s="123"/>
      <c r="K71" s="123"/>
      <c r="L71" s="123"/>
      <c r="M71" s="123"/>
      <c r="N71" s="123"/>
      <c r="O71" s="123"/>
      <c r="P71" s="123"/>
      <c r="Q71" s="318" t="s">
        <v>20</v>
      </c>
      <c r="R71" s="319"/>
      <c r="S71" s="322"/>
    </row>
    <row r="72" spans="1:19" x14ac:dyDescent="0.35">
      <c r="A72" s="19"/>
      <c r="B72" s="326" t="s">
        <v>814</v>
      </c>
      <c r="C72" s="257" t="s">
        <v>344</v>
      </c>
      <c r="D72" s="328" t="s">
        <v>950</v>
      </c>
      <c r="E72" s="33" t="s">
        <v>14</v>
      </c>
      <c r="F72" s="33" t="s">
        <v>17</v>
      </c>
      <c r="G72" s="324" t="s">
        <v>5</v>
      </c>
      <c r="H72" s="123"/>
      <c r="I72" s="123" t="s">
        <v>20</v>
      </c>
      <c r="J72" s="123"/>
      <c r="K72" s="123"/>
      <c r="L72" s="123"/>
      <c r="M72" s="123"/>
      <c r="N72" s="123"/>
      <c r="O72" s="123"/>
      <c r="P72" s="123"/>
      <c r="Q72" s="318"/>
      <c r="R72" s="319"/>
      <c r="S72" s="322"/>
    </row>
    <row r="73" spans="1:19" x14ac:dyDescent="0.35">
      <c r="A73" s="19"/>
      <c r="B73" s="326" t="s">
        <v>500</v>
      </c>
      <c r="C73" s="257" t="s">
        <v>566</v>
      </c>
      <c r="D73" s="328" t="s">
        <v>603</v>
      </c>
      <c r="E73" s="33" t="s">
        <v>14</v>
      </c>
      <c r="F73" s="33" t="s">
        <v>17</v>
      </c>
      <c r="G73" s="324" t="s">
        <v>21</v>
      </c>
      <c r="H73" s="123"/>
      <c r="I73" s="123" t="s">
        <v>20</v>
      </c>
      <c r="J73" s="123"/>
      <c r="K73" s="123"/>
      <c r="L73" s="123"/>
      <c r="M73" s="123"/>
      <c r="N73" s="123"/>
      <c r="O73" s="123"/>
      <c r="P73" s="123"/>
      <c r="Q73" s="318" t="s">
        <v>20</v>
      </c>
      <c r="R73" s="319"/>
      <c r="S73" s="322"/>
    </row>
    <row r="74" spans="1:19" x14ac:dyDescent="0.35">
      <c r="A74" s="19"/>
      <c r="B74" s="326" t="s">
        <v>501</v>
      </c>
      <c r="C74" s="257" t="s">
        <v>566</v>
      </c>
      <c r="D74" s="328" t="s">
        <v>604</v>
      </c>
      <c r="E74" s="33" t="s">
        <v>14</v>
      </c>
      <c r="F74" s="33" t="s">
        <v>17</v>
      </c>
      <c r="G74" s="324" t="s">
        <v>21</v>
      </c>
      <c r="H74" s="123"/>
      <c r="I74" s="123" t="s">
        <v>20</v>
      </c>
      <c r="J74" s="123"/>
      <c r="K74" s="123"/>
      <c r="L74" s="123"/>
      <c r="M74" s="123"/>
      <c r="N74" s="123"/>
      <c r="O74" s="123"/>
      <c r="P74" s="123"/>
      <c r="Q74" s="318" t="s">
        <v>20</v>
      </c>
      <c r="R74" s="319"/>
      <c r="S74" s="322"/>
    </row>
    <row r="75" spans="1:19" x14ac:dyDescent="0.35">
      <c r="A75" s="19"/>
      <c r="B75" s="326" t="s">
        <v>815</v>
      </c>
      <c r="C75" s="257" t="s">
        <v>566</v>
      </c>
      <c r="D75" s="328" t="s">
        <v>766</v>
      </c>
      <c r="E75" s="33" t="s">
        <v>14</v>
      </c>
      <c r="F75" s="33" t="s">
        <v>17</v>
      </c>
      <c r="G75" s="324" t="s">
        <v>21</v>
      </c>
      <c r="H75" s="123"/>
      <c r="I75" s="123" t="s">
        <v>20</v>
      </c>
      <c r="J75" s="123"/>
      <c r="K75" s="123"/>
      <c r="L75" s="123"/>
      <c r="M75" s="123"/>
      <c r="N75" s="123"/>
      <c r="O75" s="123"/>
      <c r="P75" s="123"/>
      <c r="Q75" s="318"/>
      <c r="R75" s="319"/>
      <c r="S75" s="322"/>
    </row>
    <row r="76" spans="1:19" x14ac:dyDescent="0.35">
      <c r="A76" s="19"/>
      <c r="B76" s="326" t="s">
        <v>816</v>
      </c>
      <c r="C76" s="257" t="s">
        <v>566</v>
      </c>
      <c r="D76" s="328" t="s">
        <v>767</v>
      </c>
      <c r="E76" s="33" t="s">
        <v>14</v>
      </c>
      <c r="F76" s="33" t="s">
        <v>17</v>
      </c>
      <c r="G76" s="324" t="s">
        <v>21</v>
      </c>
      <c r="H76" s="123"/>
      <c r="I76" s="123" t="s">
        <v>20</v>
      </c>
      <c r="J76" s="123"/>
      <c r="K76" s="123"/>
      <c r="L76" s="123"/>
      <c r="M76" s="123"/>
      <c r="N76" s="123"/>
      <c r="O76" s="123"/>
      <c r="P76" s="123"/>
      <c r="Q76" s="318"/>
      <c r="R76" s="319"/>
      <c r="S76" s="322"/>
    </row>
    <row r="77" spans="1:19" x14ac:dyDescent="0.35">
      <c r="A77" s="19"/>
      <c r="B77" s="326" t="s">
        <v>582</v>
      </c>
      <c r="C77" s="257" t="s">
        <v>567</v>
      </c>
      <c r="D77" s="328" t="s">
        <v>694</v>
      </c>
      <c r="E77" s="33" t="s">
        <v>14</v>
      </c>
      <c r="F77" s="33" t="s">
        <v>17</v>
      </c>
      <c r="G77" s="324" t="s">
        <v>346</v>
      </c>
      <c r="H77" s="123"/>
      <c r="I77" s="123" t="s">
        <v>20</v>
      </c>
      <c r="J77" s="123"/>
      <c r="K77" s="123"/>
      <c r="L77" s="123"/>
      <c r="M77" s="123"/>
      <c r="N77" s="123"/>
      <c r="O77" s="123"/>
      <c r="P77" s="123"/>
      <c r="Q77" s="318" t="s">
        <v>20</v>
      </c>
      <c r="R77" s="319"/>
      <c r="S77" s="322"/>
    </row>
    <row r="78" spans="1:19" x14ac:dyDescent="0.35">
      <c r="A78" s="19"/>
      <c r="B78" s="326" t="s">
        <v>613</v>
      </c>
      <c r="C78" s="257" t="s">
        <v>568</v>
      </c>
      <c r="D78" s="328" t="s">
        <v>605</v>
      </c>
      <c r="E78" s="33" t="s">
        <v>14</v>
      </c>
      <c r="F78" s="33" t="s">
        <v>17</v>
      </c>
      <c r="G78" s="324" t="s">
        <v>347</v>
      </c>
      <c r="H78" s="123"/>
      <c r="I78" s="123" t="s">
        <v>20</v>
      </c>
      <c r="J78" s="123"/>
      <c r="K78" s="123"/>
      <c r="L78" s="123"/>
      <c r="M78" s="123"/>
      <c r="N78" s="123"/>
      <c r="O78" s="123"/>
      <c r="P78" s="123"/>
      <c r="Q78" s="318" t="s">
        <v>20</v>
      </c>
      <c r="R78" s="319"/>
      <c r="S78" s="322"/>
    </row>
    <row r="79" spans="1:19" x14ac:dyDescent="0.35">
      <c r="A79" s="19"/>
      <c r="B79" s="326" t="s">
        <v>686</v>
      </c>
      <c r="C79" s="257" t="s">
        <v>569</v>
      </c>
      <c r="D79" s="328" t="s">
        <v>493</v>
      </c>
      <c r="E79" s="33" t="s">
        <v>14</v>
      </c>
      <c r="F79" s="33" t="s">
        <v>17</v>
      </c>
      <c r="G79" s="324" t="s">
        <v>5</v>
      </c>
      <c r="H79" s="123"/>
      <c r="I79" s="123" t="s">
        <v>20</v>
      </c>
      <c r="J79" s="123"/>
      <c r="K79" s="123"/>
      <c r="L79" s="123"/>
      <c r="M79" s="123"/>
      <c r="N79" s="123"/>
      <c r="O79" s="123"/>
      <c r="P79" s="123"/>
      <c r="Q79" s="318" t="s">
        <v>20</v>
      </c>
      <c r="R79" s="319"/>
      <c r="S79" s="322"/>
    </row>
    <row r="80" spans="1:19" x14ac:dyDescent="0.35">
      <c r="A80" s="19"/>
      <c r="B80" s="326" t="s">
        <v>503</v>
      </c>
      <c r="C80" s="257" t="s">
        <v>570</v>
      </c>
      <c r="D80" s="328" t="s">
        <v>869</v>
      </c>
      <c r="E80" s="33" t="s">
        <v>14</v>
      </c>
      <c r="F80" s="33" t="s">
        <v>17</v>
      </c>
      <c r="G80" s="324" t="s">
        <v>5</v>
      </c>
      <c r="H80" s="123"/>
      <c r="I80" s="123"/>
      <c r="J80" s="123" t="s">
        <v>20</v>
      </c>
      <c r="K80" s="123"/>
      <c r="L80" s="123"/>
      <c r="M80" s="123"/>
      <c r="N80" s="123"/>
      <c r="O80" s="123"/>
      <c r="P80" s="123"/>
      <c r="Q80" s="318" t="s">
        <v>20</v>
      </c>
      <c r="R80" s="319"/>
      <c r="S80" s="322"/>
    </row>
    <row r="81" spans="1:19" x14ac:dyDescent="0.35">
      <c r="A81" s="19"/>
      <c r="B81" s="326" t="s">
        <v>779</v>
      </c>
      <c r="C81" s="257" t="s">
        <v>570</v>
      </c>
      <c r="D81" s="328" t="s">
        <v>951</v>
      </c>
      <c r="E81" s="33" t="s">
        <v>14</v>
      </c>
      <c r="F81" s="33" t="s">
        <v>17</v>
      </c>
      <c r="G81" s="324" t="s">
        <v>5</v>
      </c>
      <c r="H81" s="123"/>
      <c r="I81" s="123"/>
      <c r="J81" s="123" t="s">
        <v>20</v>
      </c>
      <c r="K81" s="123"/>
      <c r="L81" s="123"/>
      <c r="M81" s="123"/>
      <c r="N81" s="123"/>
      <c r="O81" s="123"/>
      <c r="P81" s="123"/>
      <c r="Q81" s="318"/>
      <c r="R81" s="319"/>
      <c r="S81" s="322"/>
    </row>
    <row r="82" spans="1:19" x14ac:dyDescent="0.35">
      <c r="A82" s="19"/>
      <c r="B82" s="326" t="s">
        <v>504</v>
      </c>
      <c r="C82" s="257" t="s">
        <v>571</v>
      </c>
      <c r="D82" s="328" t="s">
        <v>606</v>
      </c>
      <c r="E82" s="33" t="s">
        <v>14</v>
      </c>
      <c r="F82" s="33" t="s">
        <v>17</v>
      </c>
      <c r="G82" s="324" t="s">
        <v>5</v>
      </c>
      <c r="H82" s="123"/>
      <c r="I82" s="123"/>
      <c r="J82" s="123" t="s">
        <v>20</v>
      </c>
      <c r="K82" s="123"/>
      <c r="L82" s="123"/>
      <c r="M82" s="123"/>
      <c r="N82" s="123"/>
      <c r="O82" s="123"/>
      <c r="P82" s="123"/>
      <c r="Q82" s="318" t="s">
        <v>20</v>
      </c>
      <c r="R82" s="319"/>
      <c r="S82" s="322"/>
    </row>
    <row r="83" spans="1:19" x14ac:dyDescent="0.35">
      <c r="A83" s="19"/>
      <c r="B83" s="326" t="s">
        <v>505</v>
      </c>
      <c r="C83" s="257" t="s">
        <v>571</v>
      </c>
      <c r="D83" s="328" t="s">
        <v>607</v>
      </c>
      <c r="E83" s="33" t="s">
        <v>14</v>
      </c>
      <c r="F83" s="33" t="s">
        <v>17</v>
      </c>
      <c r="G83" s="324" t="s">
        <v>5</v>
      </c>
      <c r="H83" s="123"/>
      <c r="I83" s="123"/>
      <c r="J83" s="123" t="s">
        <v>20</v>
      </c>
      <c r="K83" s="123"/>
      <c r="L83" s="123"/>
      <c r="M83" s="123"/>
      <c r="N83" s="123"/>
      <c r="O83" s="123"/>
      <c r="P83" s="123"/>
      <c r="Q83" s="318" t="s">
        <v>20</v>
      </c>
      <c r="R83" s="319"/>
      <c r="S83" s="322"/>
    </row>
    <row r="84" spans="1:19" x14ac:dyDescent="0.35">
      <c r="A84" s="19"/>
      <c r="B84" s="326" t="s">
        <v>506</v>
      </c>
      <c r="C84" s="257" t="s">
        <v>571</v>
      </c>
      <c r="D84" s="328" t="s">
        <v>608</v>
      </c>
      <c r="E84" s="33" t="s">
        <v>14</v>
      </c>
      <c r="F84" s="33" t="s">
        <v>17</v>
      </c>
      <c r="G84" s="324" t="s">
        <v>5</v>
      </c>
      <c r="H84" s="123"/>
      <c r="I84" s="123"/>
      <c r="J84" s="123" t="s">
        <v>20</v>
      </c>
      <c r="K84" s="123"/>
      <c r="L84" s="123"/>
      <c r="M84" s="123"/>
      <c r="N84" s="123"/>
      <c r="O84" s="123"/>
      <c r="P84" s="123"/>
      <c r="Q84" s="318" t="s">
        <v>20</v>
      </c>
      <c r="R84" s="319"/>
      <c r="S84" s="322"/>
    </row>
    <row r="85" spans="1:19" x14ac:dyDescent="0.35">
      <c r="A85" s="19"/>
      <c r="B85" s="326" t="s">
        <v>807</v>
      </c>
      <c r="C85" s="257" t="s">
        <v>571</v>
      </c>
      <c r="D85" s="328" t="s">
        <v>870</v>
      </c>
      <c r="E85" s="33" t="s">
        <v>14</v>
      </c>
      <c r="F85" s="33" t="s">
        <v>17</v>
      </c>
      <c r="G85" s="324" t="s">
        <v>5</v>
      </c>
      <c r="H85" s="123"/>
      <c r="I85" s="123"/>
      <c r="J85" s="123" t="s">
        <v>20</v>
      </c>
      <c r="K85" s="123"/>
      <c r="L85" s="123"/>
      <c r="M85" s="123"/>
      <c r="N85" s="123"/>
      <c r="O85" s="123"/>
      <c r="P85" s="123"/>
      <c r="Q85" s="318"/>
      <c r="R85" s="319"/>
      <c r="S85" s="322"/>
    </row>
    <row r="86" spans="1:19" x14ac:dyDescent="0.35">
      <c r="A86" s="19"/>
      <c r="B86" s="326" t="s">
        <v>808</v>
      </c>
      <c r="C86" s="257" t="s">
        <v>571</v>
      </c>
      <c r="D86" s="328" t="s">
        <v>871</v>
      </c>
      <c r="E86" s="33" t="s">
        <v>14</v>
      </c>
      <c r="F86" s="33" t="s">
        <v>17</v>
      </c>
      <c r="G86" s="324" t="s">
        <v>5</v>
      </c>
      <c r="H86" s="123"/>
      <c r="I86" s="123"/>
      <c r="J86" s="123" t="s">
        <v>20</v>
      </c>
      <c r="K86" s="123"/>
      <c r="L86" s="123"/>
      <c r="M86" s="123"/>
      <c r="N86" s="123"/>
      <c r="O86" s="123"/>
      <c r="P86" s="123"/>
      <c r="Q86" s="318"/>
      <c r="R86" s="319"/>
      <c r="S86" s="322"/>
    </row>
    <row r="87" spans="1:19" x14ac:dyDescent="0.35">
      <c r="A87" s="19"/>
      <c r="B87" s="326" t="s">
        <v>809</v>
      </c>
      <c r="C87" s="257" t="s">
        <v>571</v>
      </c>
      <c r="D87" s="328" t="s">
        <v>872</v>
      </c>
      <c r="E87" s="33" t="s">
        <v>14</v>
      </c>
      <c r="F87" s="33" t="s">
        <v>17</v>
      </c>
      <c r="G87" s="324" t="s">
        <v>5</v>
      </c>
      <c r="H87" s="123"/>
      <c r="I87" s="123"/>
      <c r="J87" s="123" t="s">
        <v>20</v>
      </c>
      <c r="K87" s="123"/>
      <c r="L87" s="123"/>
      <c r="M87" s="123"/>
      <c r="N87" s="123"/>
      <c r="O87" s="123"/>
      <c r="P87" s="123"/>
      <c r="Q87" s="318"/>
      <c r="R87" s="319"/>
      <c r="S87" s="322"/>
    </row>
    <row r="88" spans="1:19" x14ac:dyDescent="0.35">
      <c r="A88" s="19"/>
      <c r="B88" s="326" t="s">
        <v>583</v>
      </c>
      <c r="C88" s="257" t="s">
        <v>24</v>
      </c>
      <c r="D88" s="328" t="s">
        <v>821</v>
      </c>
      <c r="E88" s="33" t="s">
        <v>14</v>
      </c>
      <c r="F88" s="33" t="s">
        <v>17</v>
      </c>
      <c r="G88" s="324" t="s">
        <v>347</v>
      </c>
      <c r="H88" s="123"/>
      <c r="I88" s="123"/>
      <c r="J88" s="123"/>
      <c r="K88" s="123" t="s">
        <v>20</v>
      </c>
      <c r="L88" s="123"/>
      <c r="M88" s="123"/>
      <c r="N88" s="123"/>
      <c r="O88" s="123"/>
      <c r="P88" s="123"/>
      <c r="Q88" s="318" t="s">
        <v>20</v>
      </c>
      <c r="R88" s="319"/>
      <c r="S88" s="322"/>
    </row>
    <row r="89" spans="1:19" x14ac:dyDescent="0.35">
      <c r="A89" s="19"/>
      <c r="B89" s="326" t="s">
        <v>584</v>
      </c>
      <c r="C89" s="257" t="s">
        <v>25</v>
      </c>
      <c r="D89" s="328" t="s">
        <v>873</v>
      </c>
      <c r="E89" s="33" t="s">
        <v>14</v>
      </c>
      <c r="F89" s="33" t="s">
        <v>17</v>
      </c>
      <c r="G89" s="324" t="s">
        <v>5</v>
      </c>
      <c r="H89" s="123"/>
      <c r="I89" s="123"/>
      <c r="J89" s="123"/>
      <c r="K89" s="123" t="s">
        <v>20</v>
      </c>
      <c r="L89" s="123"/>
      <c r="M89" s="123"/>
      <c r="N89" s="123"/>
      <c r="O89" s="123"/>
      <c r="P89" s="123"/>
      <c r="Q89" s="318" t="s">
        <v>20</v>
      </c>
      <c r="R89" s="319"/>
      <c r="S89" s="322"/>
    </row>
    <row r="90" spans="1:19" x14ac:dyDescent="0.35">
      <c r="A90" s="19"/>
      <c r="B90" s="326" t="s">
        <v>585</v>
      </c>
      <c r="C90" s="257" t="s">
        <v>572</v>
      </c>
      <c r="D90" s="328" t="s">
        <v>609</v>
      </c>
      <c r="E90" s="33" t="s">
        <v>14</v>
      </c>
      <c r="F90" s="33" t="s">
        <v>17</v>
      </c>
      <c r="G90" s="324" t="s">
        <v>347</v>
      </c>
      <c r="H90" s="123"/>
      <c r="I90" s="123"/>
      <c r="J90" s="123"/>
      <c r="K90" s="123" t="s">
        <v>20</v>
      </c>
      <c r="L90" s="123"/>
      <c r="M90" s="123"/>
      <c r="N90" s="123"/>
      <c r="O90" s="123"/>
      <c r="P90" s="123"/>
      <c r="Q90" s="318" t="s">
        <v>20</v>
      </c>
      <c r="R90" s="319"/>
      <c r="S90" s="322"/>
    </row>
    <row r="91" spans="1:19" x14ac:dyDescent="0.35">
      <c r="A91" s="19"/>
      <c r="B91" s="326" t="s">
        <v>586</v>
      </c>
      <c r="C91" s="257" t="s">
        <v>573</v>
      </c>
      <c r="D91" s="328" t="s">
        <v>874</v>
      </c>
      <c r="E91" s="33" t="s">
        <v>14</v>
      </c>
      <c r="F91" s="33" t="s">
        <v>17</v>
      </c>
      <c r="G91" s="324" t="s">
        <v>5</v>
      </c>
      <c r="H91" s="123"/>
      <c r="I91" s="123"/>
      <c r="J91" s="123"/>
      <c r="K91" s="123" t="s">
        <v>20</v>
      </c>
      <c r="L91" s="123"/>
      <c r="M91" s="123"/>
      <c r="N91" s="123"/>
      <c r="O91" s="123"/>
      <c r="P91" s="123"/>
      <c r="Q91" s="318" t="s">
        <v>20</v>
      </c>
      <c r="R91" s="319"/>
      <c r="S91" s="322"/>
    </row>
    <row r="92" spans="1:19" x14ac:dyDescent="0.35">
      <c r="A92" s="19"/>
      <c r="B92" s="326" t="s">
        <v>587</v>
      </c>
      <c r="C92" s="257" t="s">
        <v>573</v>
      </c>
      <c r="D92" s="328" t="s">
        <v>875</v>
      </c>
      <c r="E92" s="33" t="s">
        <v>14</v>
      </c>
      <c r="F92" s="33" t="s">
        <v>17</v>
      </c>
      <c r="G92" s="324" t="s">
        <v>5</v>
      </c>
      <c r="H92" s="123"/>
      <c r="I92" s="123"/>
      <c r="J92" s="123"/>
      <c r="K92" s="123" t="s">
        <v>20</v>
      </c>
      <c r="L92" s="123"/>
      <c r="M92" s="123"/>
      <c r="N92" s="123"/>
      <c r="O92" s="123"/>
      <c r="P92" s="123"/>
      <c r="Q92" s="318" t="s">
        <v>20</v>
      </c>
      <c r="R92" s="319"/>
      <c r="S92" s="322"/>
    </row>
    <row r="93" spans="1:19" x14ac:dyDescent="0.35">
      <c r="A93" s="19"/>
      <c r="B93" s="326" t="s">
        <v>780</v>
      </c>
      <c r="C93" s="257" t="s">
        <v>573</v>
      </c>
      <c r="D93" s="328" t="s">
        <v>876</v>
      </c>
      <c r="E93" s="33" t="s">
        <v>14</v>
      </c>
      <c r="F93" s="33" t="s">
        <v>17</v>
      </c>
      <c r="G93" s="324" t="s">
        <v>5</v>
      </c>
      <c r="H93" s="123"/>
      <c r="I93" s="123"/>
      <c r="J93" s="123"/>
      <c r="K93" s="123" t="s">
        <v>20</v>
      </c>
      <c r="L93" s="123"/>
      <c r="M93" s="123"/>
      <c r="N93" s="123"/>
      <c r="O93" s="123"/>
      <c r="P93" s="123"/>
      <c r="Q93" s="318"/>
      <c r="R93" s="319"/>
      <c r="S93" s="322"/>
    </row>
    <row r="94" spans="1:19" x14ac:dyDescent="0.35">
      <c r="A94" s="19"/>
      <c r="B94" s="326" t="s">
        <v>805</v>
      </c>
      <c r="C94" s="257" t="s">
        <v>573</v>
      </c>
      <c r="D94" s="328" t="s">
        <v>877</v>
      </c>
      <c r="E94" s="33" t="s">
        <v>14</v>
      </c>
      <c r="F94" s="33" t="s">
        <v>17</v>
      </c>
      <c r="G94" s="324" t="s">
        <v>5</v>
      </c>
      <c r="H94" s="123"/>
      <c r="I94" s="123"/>
      <c r="J94" s="123"/>
      <c r="K94" s="123" t="s">
        <v>20</v>
      </c>
      <c r="L94" s="123"/>
      <c r="M94" s="123"/>
      <c r="N94" s="123"/>
      <c r="O94" s="123"/>
      <c r="P94" s="123"/>
      <c r="Q94" s="318"/>
      <c r="R94" s="319"/>
      <c r="S94" s="322"/>
    </row>
    <row r="95" spans="1:19" x14ac:dyDescent="0.35">
      <c r="A95" s="19"/>
      <c r="B95" s="326" t="s">
        <v>588</v>
      </c>
      <c r="C95" s="257" t="s">
        <v>574</v>
      </c>
      <c r="D95" s="328" t="s">
        <v>878</v>
      </c>
      <c r="E95" s="33" t="s">
        <v>14</v>
      </c>
      <c r="F95" s="33" t="s">
        <v>17</v>
      </c>
      <c r="G95" s="324" t="s">
        <v>5</v>
      </c>
      <c r="H95" s="123"/>
      <c r="I95" s="123"/>
      <c r="J95" s="123"/>
      <c r="K95" s="123" t="s">
        <v>20</v>
      </c>
      <c r="L95" s="123"/>
      <c r="M95" s="123"/>
      <c r="N95" s="123"/>
      <c r="O95" s="123"/>
      <c r="P95" s="123"/>
      <c r="Q95" s="318" t="s">
        <v>20</v>
      </c>
      <c r="R95" s="319"/>
      <c r="S95" s="322"/>
    </row>
    <row r="96" spans="1:19" x14ac:dyDescent="0.35">
      <c r="A96" s="19"/>
      <c r="B96" s="326" t="s">
        <v>589</v>
      </c>
      <c r="C96" s="257" t="s">
        <v>575</v>
      </c>
      <c r="D96" s="328" t="s">
        <v>879</v>
      </c>
      <c r="E96" s="33" t="s">
        <v>14</v>
      </c>
      <c r="F96" s="33" t="s">
        <v>17</v>
      </c>
      <c r="G96" s="324" t="s">
        <v>5</v>
      </c>
      <c r="H96" s="123"/>
      <c r="I96" s="123"/>
      <c r="J96" s="123"/>
      <c r="K96" s="123" t="s">
        <v>20</v>
      </c>
      <c r="L96" s="123"/>
      <c r="M96" s="123"/>
      <c r="N96" s="123"/>
      <c r="O96" s="123"/>
      <c r="P96" s="123"/>
      <c r="Q96" s="318" t="s">
        <v>20</v>
      </c>
      <c r="R96" s="319"/>
      <c r="S96" s="322"/>
    </row>
    <row r="97" spans="1:19" x14ac:dyDescent="0.35">
      <c r="A97" s="19"/>
      <c r="B97" s="326" t="s">
        <v>590</v>
      </c>
      <c r="C97" s="257" t="s">
        <v>576</v>
      </c>
      <c r="D97" s="328" t="s">
        <v>519</v>
      </c>
      <c r="E97" s="33" t="s">
        <v>14</v>
      </c>
      <c r="F97" s="33" t="s">
        <v>17</v>
      </c>
      <c r="G97" s="324" t="s">
        <v>5</v>
      </c>
      <c r="H97" s="123"/>
      <c r="I97" s="123"/>
      <c r="J97" s="123"/>
      <c r="K97" s="123" t="s">
        <v>20</v>
      </c>
      <c r="L97" s="123"/>
      <c r="M97" s="123"/>
      <c r="N97" s="123"/>
      <c r="O97" s="123"/>
      <c r="P97" s="123"/>
      <c r="Q97" s="318" t="s">
        <v>20</v>
      </c>
      <c r="R97" s="319"/>
      <c r="S97" s="322"/>
    </row>
    <row r="98" spans="1:19" x14ac:dyDescent="0.35">
      <c r="A98" s="19"/>
      <c r="B98" s="326" t="s">
        <v>591</v>
      </c>
      <c r="C98" s="257" t="s">
        <v>577</v>
      </c>
      <c r="D98" s="328" t="s">
        <v>880</v>
      </c>
      <c r="E98" s="33" t="s">
        <v>14</v>
      </c>
      <c r="F98" s="33" t="s">
        <v>17</v>
      </c>
      <c r="G98" s="324" t="s">
        <v>5</v>
      </c>
      <c r="H98" s="123"/>
      <c r="I98" s="123"/>
      <c r="J98" s="123"/>
      <c r="K98" s="123" t="s">
        <v>20</v>
      </c>
      <c r="L98" s="123"/>
      <c r="M98" s="123"/>
      <c r="N98" s="123"/>
      <c r="O98" s="123"/>
      <c r="P98" s="123"/>
      <c r="Q98" s="318" t="s">
        <v>20</v>
      </c>
      <c r="R98" s="319"/>
      <c r="S98" s="322"/>
    </row>
    <row r="99" spans="1:19" x14ac:dyDescent="0.35">
      <c r="A99" s="19"/>
      <c r="B99" s="323" t="s">
        <v>652</v>
      </c>
      <c r="C99" s="208" t="s">
        <v>29</v>
      </c>
      <c r="D99" s="170" t="s">
        <v>534</v>
      </c>
      <c r="E99" s="329" t="s">
        <v>14</v>
      </c>
      <c r="F99" s="329" t="s">
        <v>17</v>
      </c>
      <c r="G99" s="330" t="s">
        <v>5</v>
      </c>
      <c r="H99" s="123"/>
      <c r="I99" s="123"/>
      <c r="J99" s="123"/>
      <c r="K99" s="123"/>
      <c r="L99" s="123" t="s">
        <v>20</v>
      </c>
      <c r="M99" s="123"/>
      <c r="N99" s="123"/>
      <c r="O99" s="123"/>
      <c r="P99" s="123"/>
      <c r="Q99" s="318" t="s">
        <v>20</v>
      </c>
      <c r="R99" s="319"/>
      <c r="S99" s="322"/>
    </row>
    <row r="100" spans="1:19" x14ac:dyDescent="0.35">
      <c r="A100" s="19"/>
      <c r="B100" s="323" t="s">
        <v>653</v>
      </c>
      <c r="C100" s="208" t="s">
        <v>29</v>
      </c>
      <c r="D100" s="170" t="s">
        <v>693</v>
      </c>
      <c r="E100" s="329" t="s">
        <v>14</v>
      </c>
      <c r="F100" s="329" t="s">
        <v>17</v>
      </c>
      <c r="G100" s="330" t="s">
        <v>5</v>
      </c>
      <c r="H100" s="123"/>
      <c r="I100" s="123"/>
      <c r="J100" s="123"/>
      <c r="K100" s="123"/>
      <c r="L100" s="123" t="s">
        <v>20</v>
      </c>
      <c r="M100" s="123"/>
      <c r="N100" s="123"/>
      <c r="O100" s="123"/>
      <c r="P100" s="123"/>
      <c r="Q100" s="318" t="s">
        <v>20</v>
      </c>
      <c r="R100" s="319"/>
      <c r="S100" s="322"/>
    </row>
    <row r="101" spans="1:19" x14ac:dyDescent="0.35">
      <c r="A101" s="19"/>
      <c r="B101" s="323" t="s">
        <v>654</v>
      </c>
      <c r="C101" s="222" t="s">
        <v>699</v>
      </c>
      <c r="D101" s="261" t="s">
        <v>704</v>
      </c>
      <c r="E101" s="329" t="s">
        <v>14</v>
      </c>
      <c r="F101" s="329" t="s">
        <v>17</v>
      </c>
      <c r="G101" s="330" t="s">
        <v>21</v>
      </c>
      <c r="H101" s="123"/>
      <c r="I101" s="123"/>
      <c r="J101" s="123"/>
      <c r="K101" s="123"/>
      <c r="L101" s="123" t="s">
        <v>20</v>
      </c>
      <c r="M101" s="123"/>
      <c r="N101" s="123"/>
      <c r="O101" s="123"/>
      <c r="P101" s="123"/>
      <c r="Q101" s="318" t="s">
        <v>20</v>
      </c>
      <c r="R101" s="319"/>
      <c r="S101" s="322"/>
    </row>
    <row r="102" spans="1:19" x14ac:dyDescent="0.35">
      <c r="A102" s="19"/>
      <c r="B102" s="323" t="s">
        <v>655</v>
      </c>
      <c r="C102" s="222" t="s">
        <v>358</v>
      </c>
      <c r="D102" s="170" t="s">
        <v>705</v>
      </c>
      <c r="E102" s="329" t="s">
        <v>14</v>
      </c>
      <c r="F102" s="329" t="s">
        <v>17</v>
      </c>
      <c r="G102" s="330" t="s">
        <v>5</v>
      </c>
      <c r="H102" s="123"/>
      <c r="I102" s="123"/>
      <c r="J102" s="123"/>
      <c r="K102" s="123"/>
      <c r="L102" s="123" t="s">
        <v>20</v>
      </c>
      <c r="M102" s="123"/>
      <c r="N102" s="123"/>
      <c r="O102" s="123"/>
      <c r="P102" s="123"/>
      <c r="Q102" s="318" t="s">
        <v>20</v>
      </c>
      <c r="R102" s="319"/>
      <c r="S102" s="322"/>
    </row>
    <row r="103" spans="1:19" x14ac:dyDescent="0.35">
      <c r="A103" s="19"/>
      <c r="B103" s="323" t="s">
        <v>656</v>
      </c>
      <c r="C103" s="70" t="s">
        <v>362</v>
      </c>
      <c r="D103" s="32" t="s">
        <v>365</v>
      </c>
      <c r="E103" s="329" t="s">
        <v>14</v>
      </c>
      <c r="F103" s="329" t="s">
        <v>17</v>
      </c>
      <c r="G103" s="330" t="s">
        <v>5</v>
      </c>
      <c r="H103" s="123"/>
      <c r="I103" s="123"/>
      <c r="J103" s="123"/>
      <c r="K103" s="123"/>
      <c r="L103" s="123" t="s">
        <v>20</v>
      </c>
      <c r="M103" s="123"/>
      <c r="N103" s="123"/>
      <c r="O103" s="123"/>
      <c r="P103" s="123"/>
      <c r="Q103" s="318" t="s">
        <v>20</v>
      </c>
      <c r="R103" s="319"/>
      <c r="S103" s="322"/>
    </row>
    <row r="104" spans="1:19" x14ac:dyDescent="0.35">
      <c r="A104" s="19"/>
      <c r="B104" s="323" t="s">
        <v>657</v>
      </c>
      <c r="C104" s="222" t="s">
        <v>700</v>
      </c>
      <c r="D104" s="261" t="s">
        <v>701</v>
      </c>
      <c r="E104" s="329" t="s">
        <v>14</v>
      </c>
      <c r="F104" s="329" t="s">
        <v>17</v>
      </c>
      <c r="G104" s="330" t="s">
        <v>5</v>
      </c>
      <c r="H104" s="123"/>
      <c r="I104" s="123"/>
      <c r="J104" s="123"/>
      <c r="K104" s="123"/>
      <c r="L104" s="123" t="s">
        <v>20</v>
      </c>
      <c r="M104" s="123"/>
      <c r="N104" s="123"/>
      <c r="O104" s="123"/>
      <c r="P104" s="123"/>
      <c r="Q104" s="318" t="s">
        <v>20</v>
      </c>
      <c r="R104" s="319"/>
      <c r="S104" s="322"/>
    </row>
    <row r="105" spans="1:19" x14ac:dyDescent="0.35">
      <c r="A105" s="19"/>
      <c r="B105" s="323" t="s">
        <v>658</v>
      </c>
      <c r="C105" s="222" t="s">
        <v>356</v>
      </c>
      <c r="D105" s="32" t="s">
        <v>522</v>
      </c>
      <c r="E105" s="329" t="s">
        <v>14</v>
      </c>
      <c r="F105" s="329" t="s">
        <v>17</v>
      </c>
      <c r="G105" s="330" t="s">
        <v>5</v>
      </c>
      <c r="H105" s="123"/>
      <c r="I105" s="123"/>
      <c r="J105" s="123"/>
      <c r="K105" s="123"/>
      <c r="L105" s="123" t="s">
        <v>20</v>
      </c>
      <c r="M105" s="123"/>
      <c r="N105" s="123"/>
      <c r="O105" s="123"/>
      <c r="P105" s="123"/>
      <c r="Q105" s="318" t="s">
        <v>20</v>
      </c>
      <c r="R105" s="319"/>
      <c r="S105" s="322"/>
    </row>
    <row r="106" spans="1:19" x14ac:dyDescent="0.35">
      <c r="A106" s="19"/>
      <c r="B106" s="323" t="s">
        <v>659</v>
      </c>
      <c r="C106" s="222" t="s">
        <v>360</v>
      </c>
      <c r="D106" s="32" t="s">
        <v>691</v>
      </c>
      <c r="E106" s="329" t="s">
        <v>14</v>
      </c>
      <c r="F106" s="329" t="s">
        <v>17</v>
      </c>
      <c r="G106" s="330" t="s">
        <v>347</v>
      </c>
      <c r="H106" s="123"/>
      <c r="I106" s="123"/>
      <c r="J106" s="123"/>
      <c r="K106" s="123"/>
      <c r="L106" s="123" t="s">
        <v>20</v>
      </c>
      <c r="M106" s="123"/>
      <c r="N106" s="123"/>
      <c r="O106" s="123"/>
      <c r="P106" s="123"/>
      <c r="Q106" s="318" t="s">
        <v>20</v>
      </c>
      <c r="R106" s="319"/>
      <c r="S106" s="322"/>
    </row>
    <row r="107" spans="1:19" x14ac:dyDescent="0.35">
      <c r="A107" s="19"/>
      <c r="B107" s="323" t="s">
        <v>660</v>
      </c>
      <c r="C107" s="222" t="s">
        <v>357</v>
      </c>
      <c r="D107" s="32" t="s">
        <v>692</v>
      </c>
      <c r="E107" s="329" t="s">
        <v>14</v>
      </c>
      <c r="F107" s="329" t="s">
        <v>17</v>
      </c>
      <c r="G107" s="330" t="s">
        <v>5</v>
      </c>
      <c r="H107" s="123"/>
      <c r="I107" s="123"/>
      <c r="J107" s="123"/>
      <c r="K107" s="123"/>
      <c r="L107" s="123" t="s">
        <v>20</v>
      </c>
      <c r="M107" s="123"/>
      <c r="N107" s="123"/>
      <c r="O107" s="123"/>
      <c r="P107" s="123"/>
      <c r="Q107" s="318" t="s">
        <v>20</v>
      </c>
      <c r="R107" s="319"/>
      <c r="S107" s="322"/>
    </row>
    <row r="108" spans="1:19" x14ac:dyDescent="0.35">
      <c r="A108" s="19"/>
      <c r="B108" s="323" t="s">
        <v>709</v>
      </c>
      <c r="C108" s="208" t="s">
        <v>363</v>
      </c>
      <c r="D108" s="32" t="s">
        <v>650</v>
      </c>
      <c r="E108" s="329" t="s">
        <v>14</v>
      </c>
      <c r="F108" s="329" t="s">
        <v>17</v>
      </c>
      <c r="G108" s="330" t="s">
        <v>346</v>
      </c>
      <c r="H108" s="123"/>
      <c r="I108" s="123"/>
      <c r="J108" s="123"/>
      <c r="K108" s="123"/>
      <c r="L108" s="123" t="s">
        <v>20</v>
      </c>
      <c r="M108" s="123"/>
      <c r="N108" s="123"/>
      <c r="O108" s="123"/>
      <c r="P108" s="123"/>
      <c r="Q108" s="318" t="s">
        <v>20</v>
      </c>
      <c r="R108" s="319"/>
      <c r="S108" s="322"/>
    </row>
    <row r="109" spans="1:19" x14ac:dyDescent="0.35">
      <c r="A109" s="19"/>
      <c r="B109" s="323" t="s">
        <v>710</v>
      </c>
      <c r="C109" s="208" t="s">
        <v>363</v>
      </c>
      <c r="D109" s="32" t="s">
        <v>651</v>
      </c>
      <c r="E109" s="329" t="s">
        <v>14</v>
      </c>
      <c r="F109" s="329" t="s">
        <v>17</v>
      </c>
      <c r="G109" s="330" t="s">
        <v>346</v>
      </c>
      <c r="H109" s="123"/>
      <c r="I109" s="123"/>
      <c r="J109" s="123"/>
      <c r="K109" s="123"/>
      <c r="L109" s="123" t="s">
        <v>20</v>
      </c>
      <c r="M109" s="123"/>
      <c r="N109" s="123"/>
      <c r="O109" s="123"/>
      <c r="P109" s="123"/>
      <c r="Q109" s="318" t="s">
        <v>20</v>
      </c>
      <c r="R109" s="319"/>
      <c r="S109" s="322"/>
    </row>
    <row r="110" spans="1:19" x14ac:dyDescent="0.35">
      <c r="A110" s="19"/>
      <c r="B110" s="326" t="s">
        <v>580</v>
      </c>
      <c r="C110" s="257" t="s">
        <v>578</v>
      </c>
      <c r="D110" s="32" t="s">
        <v>628</v>
      </c>
      <c r="E110" s="33" t="s">
        <v>17</v>
      </c>
      <c r="F110" s="33" t="s">
        <v>14</v>
      </c>
      <c r="G110" s="324" t="s">
        <v>5</v>
      </c>
      <c r="H110" s="123"/>
      <c r="I110" s="123"/>
      <c r="J110" s="123"/>
      <c r="K110" s="123"/>
      <c r="L110" s="123"/>
      <c r="M110" s="123" t="s">
        <v>20</v>
      </c>
      <c r="N110" s="123"/>
      <c r="O110" s="123"/>
      <c r="P110" s="123"/>
      <c r="Q110" s="318"/>
      <c r="R110" s="319" t="s">
        <v>20</v>
      </c>
      <c r="S110" s="322"/>
    </row>
    <row r="111" spans="1:19" ht="29" x14ac:dyDescent="0.35">
      <c r="A111" s="19"/>
      <c r="B111" s="326" t="s">
        <v>581</v>
      </c>
      <c r="C111" s="257" t="s">
        <v>578</v>
      </c>
      <c r="D111" s="328" t="s">
        <v>546</v>
      </c>
      <c r="E111" s="33" t="s">
        <v>17</v>
      </c>
      <c r="F111" s="33" t="s">
        <v>14</v>
      </c>
      <c r="G111" s="324" t="s">
        <v>5</v>
      </c>
      <c r="H111" s="123"/>
      <c r="I111" s="123"/>
      <c r="J111" s="123"/>
      <c r="K111" s="123"/>
      <c r="L111" s="123"/>
      <c r="M111" s="123" t="s">
        <v>20</v>
      </c>
      <c r="N111" s="123"/>
      <c r="O111" s="123"/>
      <c r="P111" s="123"/>
      <c r="Q111" s="318"/>
      <c r="R111" s="319" t="s">
        <v>20</v>
      </c>
      <c r="S111" s="322"/>
    </row>
    <row r="112" spans="1:19" x14ac:dyDescent="0.35">
      <c r="A112" s="19"/>
      <c r="B112" s="326" t="s">
        <v>763</v>
      </c>
      <c r="C112" s="257" t="s">
        <v>578</v>
      </c>
      <c r="D112" s="32" t="s">
        <v>768</v>
      </c>
      <c r="E112" s="33" t="s">
        <v>17</v>
      </c>
      <c r="F112" s="33" t="s">
        <v>14</v>
      </c>
      <c r="G112" s="324" t="s">
        <v>5</v>
      </c>
      <c r="H112" s="123"/>
      <c r="I112" s="123"/>
      <c r="J112" s="123"/>
      <c r="K112" s="123"/>
      <c r="L112" s="123"/>
      <c r="M112" s="123" t="s">
        <v>20</v>
      </c>
      <c r="N112" s="123"/>
      <c r="O112" s="123"/>
      <c r="P112" s="123"/>
      <c r="Q112" s="318"/>
      <c r="R112" s="319"/>
      <c r="S112" s="322"/>
    </row>
    <row r="113" spans="1:19" ht="29" x14ac:dyDescent="0.35">
      <c r="A113" s="19"/>
      <c r="B113" s="326" t="s">
        <v>764</v>
      </c>
      <c r="C113" s="257" t="s">
        <v>578</v>
      </c>
      <c r="D113" s="328" t="s">
        <v>748</v>
      </c>
      <c r="E113" s="33" t="s">
        <v>17</v>
      </c>
      <c r="F113" s="33" t="s">
        <v>14</v>
      </c>
      <c r="G113" s="324" t="s">
        <v>5</v>
      </c>
      <c r="H113" s="123"/>
      <c r="I113" s="123"/>
      <c r="J113" s="123"/>
      <c r="K113" s="123"/>
      <c r="L113" s="123"/>
      <c r="M113" s="123" t="s">
        <v>20</v>
      </c>
      <c r="N113" s="123"/>
      <c r="O113" s="123"/>
      <c r="P113" s="123"/>
      <c r="Q113" s="318"/>
      <c r="R113" s="319"/>
      <c r="S113" s="322"/>
    </row>
    <row r="114" spans="1:19" ht="16.5" customHeight="1" x14ac:dyDescent="0.35">
      <c r="A114" s="19"/>
      <c r="B114" s="326" t="s">
        <v>636</v>
      </c>
      <c r="C114" s="257" t="s">
        <v>370</v>
      </c>
      <c r="D114" s="328" t="s">
        <v>1125</v>
      </c>
      <c r="E114" s="33" t="s">
        <v>17</v>
      </c>
      <c r="F114" s="33" t="s">
        <v>14</v>
      </c>
      <c r="G114" s="324" t="s">
        <v>5</v>
      </c>
      <c r="H114" s="123"/>
      <c r="I114" s="123"/>
      <c r="J114" s="123"/>
      <c r="K114" s="123"/>
      <c r="L114" s="123"/>
      <c r="M114" s="123"/>
      <c r="N114" s="123" t="s">
        <v>20</v>
      </c>
      <c r="O114" s="123"/>
      <c r="P114" s="123"/>
      <c r="Q114" s="318"/>
      <c r="R114" s="319" t="s">
        <v>20</v>
      </c>
      <c r="S114" s="322"/>
    </row>
    <row r="115" spans="1:19" x14ac:dyDescent="0.35">
      <c r="A115" s="19"/>
      <c r="B115" s="326" t="s">
        <v>637</v>
      </c>
      <c r="C115" s="257" t="s">
        <v>371</v>
      </c>
      <c r="D115" s="328" t="s">
        <v>372</v>
      </c>
      <c r="E115" s="33" t="s">
        <v>17</v>
      </c>
      <c r="F115" s="33" t="s">
        <v>14</v>
      </c>
      <c r="G115" s="324" t="s">
        <v>5</v>
      </c>
      <c r="H115" s="123"/>
      <c r="I115" s="123"/>
      <c r="J115" s="123"/>
      <c r="K115" s="123"/>
      <c r="L115" s="123"/>
      <c r="M115" s="123"/>
      <c r="N115" s="123" t="s">
        <v>20</v>
      </c>
      <c r="O115" s="123"/>
      <c r="P115" s="123"/>
      <c r="Q115" s="318"/>
      <c r="R115" s="319" t="s">
        <v>20</v>
      </c>
      <c r="S115" s="322"/>
    </row>
    <row r="116" spans="1:19" ht="16.5" customHeight="1" x14ac:dyDescent="0.35">
      <c r="A116" s="19"/>
      <c r="B116" s="326" t="s">
        <v>635</v>
      </c>
      <c r="C116" s="257" t="s">
        <v>374</v>
      </c>
      <c r="D116" s="328" t="s">
        <v>1114</v>
      </c>
      <c r="E116" s="33" t="s">
        <v>17</v>
      </c>
      <c r="F116" s="33" t="s">
        <v>14</v>
      </c>
      <c r="G116" s="324" t="s">
        <v>5</v>
      </c>
      <c r="H116" s="123"/>
      <c r="I116" s="123"/>
      <c r="J116" s="123"/>
      <c r="K116" s="123"/>
      <c r="L116" s="123"/>
      <c r="M116" s="123"/>
      <c r="N116" s="123" t="s">
        <v>20</v>
      </c>
      <c r="O116" s="123"/>
      <c r="P116" s="123"/>
      <c r="Q116" s="318"/>
      <c r="R116" s="319" t="s">
        <v>20</v>
      </c>
      <c r="S116" s="322"/>
    </row>
    <row r="117" spans="1:19" ht="17.25" customHeight="1" x14ac:dyDescent="0.35">
      <c r="A117" s="19"/>
      <c r="B117" s="326" t="s">
        <v>638</v>
      </c>
      <c r="C117" s="257" t="s">
        <v>374</v>
      </c>
      <c r="D117" s="328" t="s">
        <v>530</v>
      </c>
      <c r="E117" s="33" t="s">
        <v>17</v>
      </c>
      <c r="F117" s="33" t="s">
        <v>14</v>
      </c>
      <c r="G117" s="324" t="s">
        <v>5</v>
      </c>
      <c r="H117" s="123"/>
      <c r="I117" s="123"/>
      <c r="J117" s="123"/>
      <c r="K117" s="123"/>
      <c r="L117" s="123"/>
      <c r="M117" s="123"/>
      <c r="N117" s="123" t="s">
        <v>20</v>
      </c>
      <c r="O117" s="123"/>
      <c r="P117" s="123"/>
      <c r="Q117" s="318"/>
      <c r="R117" s="319" t="s">
        <v>20</v>
      </c>
      <c r="S117" s="322"/>
    </row>
    <row r="118" spans="1:19" x14ac:dyDescent="0.35">
      <c r="A118" s="19"/>
      <c r="B118" s="326" t="s">
        <v>639</v>
      </c>
      <c r="C118" s="257" t="s">
        <v>375</v>
      </c>
      <c r="D118" s="328" t="s">
        <v>1126</v>
      </c>
      <c r="E118" s="33" t="s">
        <v>17</v>
      </c>
      <c r="F118" s="33" t="s">
        <v>14</v>
      </c>
      <c r="G118" s="324" t="s">
        <v>5</v>
      </c>
      <c r="H118" s="123"/>
      <c r="I118" s="123"/>
      <c r="J118" s="123"/>
      <c r="K118" s="123"/>
      <c r="L118" s="123"/>
      <c r="M118" s="123"/>
      <c r="N118" s="123" t="s">
        <v>20</v>
      </c>
      <c r="O118" s="123"/>
      <c r="P118" s="123"/>
      <c r="Q118" s="318"/>
      <c r="R118" s="319" t="s">
        <v>20</v>
      </c>
      <c r="S118" s="322"/>
    </row>
    <row r="119" spans="1:19" x14ac:dyDescent="0.35">
      <c r="A119" s="19"/>
      <c r="B119" s="326" t="s">
        <v>640</v>
      </c>
      <c r="C119" s="257" t="s">
        <v>375</v>
      </c>
      <c r="D119" s="328" t="s">
        <v>610</v>
      </c>
      <c r="E119" s="33" t="s">
        <v>17</v>
      </c>
      <c r="F119" s="33" t="s">
        <v>14</v>
      </c>
      <c r="G119" s="324" t="s">
        <v>5</v>
      </c>
      <c r="H119" s="123"/>
      <c r="I119" s="123"/>
      <c r="J119" s="123"/>
      <c r="K119" s="123"/>
      <c r="L119" s="123"/>
      <c r="M119" s="123"/>
      <c r="N119" s="123" t="s">
        <v>20</v>
      </c>
      <c r="O119" s="123"/>
      <c r="P119" s="123"/>
      <c r="Q119" s="318"/>
      <c r="R119" s="319" t="s">
        <v>20</v>
      </c>
      <c r="S119" s="322"/>
    </row>
    <row r="120" spans="1:19" x14ac:dyDescent="0.35">
      <c r="A120" s="19"/>
      <c r="B120" s="326" t="s">
        <v>1089</v>
      </c>
      <c r="C120" s="257" t="s">
        <v>375</v>
      </c>
      <c r="D120" s="328" t="s">
        <v>1090</v>
      </c>
      <c r="E120" s="33" t="s">
        <v>17</v>
      </c>
      <c r="F120" s="33" t="s">
        <v>14</v>
      </c>
      <c r="G120" s="324" t="s">
        <v>5</v>
      </c>
      <c r="H120" s="123"/>
      <c r="I120" s="123"/>
      <c r="J120" s="123"/>
      <c r="K120" s="123"/>
      <c r="L120" s="123"/>
      <c r="M120" s="123"/>
      <c r="N120" s="123" t="s">
        <v>20</v>
      </c>
      <c r="O120" s="123"/>
      <c r="P120" s="123"/>
      <c r="Q120" s="318"/>
      <c r="R120" s="319"/>
      <c r="S120" s="322"/>
    </row>
    <row r="121" spans="1:19" ht="18" customHeight="1" x14ac:dyDescent="0.35">
      <c r="B121" s="326" t="s">
        <v>641</v>
      </c>
      <c r="C121" s="257" t="s">
        <v>376</v>
      </c>
      <c r="D121" s="328" t="s">
        <v>1116</v>
      </c>
      <c r="E121" s="33" t="s">
        <v>17</v>
      </c>
      <c r="F121" s="33" t="s">
        <v>14</v>
      </c>
      <c r="G121" s="324" t="s">
        <v>5</v>
      </c>
      <c r="H121" s="123"/>
      <c r="I121" s="123"/>
      <c r="J121" s="123"/>
      <c r="K121" s="123"/>
      <c r="L121" s="123"/>
      <c r="M121" s="123"/>
      <c r="N121" s="123" t="s">
        <v>20</v>
      </c>
      <c r="O121" s="123"/>
      <c r="P121" s="123"/>
      <c r="Q121" s="318"/>
      <c r="R121" s="319" t="s">
        <v>20</v>
      </c>
      <c r="S121" s="322"/>
    </row>
    <row r="122" spans="1:19" ht="18" customHeight="1" x14ac:dyDescent="0.35">
      <c r="B122" s="326" t="s">
        <v>642</v>
      </c>
      <c r="C122" s="257" t="s">
        <v>376</v>
      </c>
      <c r="D122" s="328" t="s">
        <v>1118</v>
      </c>
      <c r="E122" s="33" t="s">
        <v>17</v>
      </c>
      <c r="F122" s="33" t="s">
        <v>14</v>
      </c>
      <c r="G122" s="324" t="s">
        <v>5</v>
      </c>
      <c r="H122" s="123"/>
      <c r="I122" s="123"/>
      <c r="J122" s="123"/>
      <c r="K122" s="123"/>
      <c r="L122" s="123"/>
      <c r="M122" s="123"/>
      <c r="N122" s="123" t="s">
        <v>20</v>
      </c>
      <c r="O122" s="123"/>
      <c r="P122" s="123"/>
      <c r="Q122" s="318"/>
      <c r="R122" s="319" t="s">
        <v>20</v>
      </c>
      <c r="S122" s="322"/>
    </row>
    <row r="123" spans="1:19" ht="18.75" customHeight="1" x14ac:dyDescent="0.35">
      <c r="B123" s="326" t="s">
        <v>643</v>
      </c>
      <c r="C123" s="257" t="s">
        <v>376</v>
      </c>
      <c r="D123" s="328" t="s">
        <v>533</v>
      </c>
      <c r="E123" s="33" t="s">
        <v>17</v>
      </c>
      <c r="F123" s="33" t="s">
        <v>14</v>
      </c>
      <c r="G123" s="324" t="s">
        <v>5</v>
      </c>
      <c r="H123" s="123"/>
      <c r="I123" s="123"/>
      <c r="J123" s="123"/>
      <c r="K123" s="123"/>
      <c r="L123" s="123"/>
      <c r="M123" s="123"/>
      <c r="N123" s="123" t="s">
        <v>20</v>
      </c>
      <c r="O123" s="123"/>
      <c r="P123" s="123"/>
      <c r="Q123" s="318"/>
      <c r="R123" s="319" t="s">
        <v>20</v>
      </c>
      <c r="S123" s="322"/>
    </row>
    <row r="124" spans="1:19" ht="16.5" customHeight="1" x14ac:dyDescent="0.35">
      <c r="B124" s="326" t="s">
        <v>644</v>
      </c>
      <c r="C124" s="257" t="s">
        <v>376</v>
      </c>
      <c r="D124" s="328" t="s">
        <v>532</v>
      </c>
      <c r="E124" s="33" t="s">
        <v>17</v>
      </c>
      <c r="F124" s="33" t="s">
        <v>14</v>
      </c>
      <c r="G124" s="324" t="s">
        <v>5</v>
      </c>
      <c r="H124" s="123"/>
      <c r="I124" s="123"/>
      <c r="J124" s="123"/>
      <c r="K124" s="123"/>
      <c r="L124" s="123"/>
      <c r="M124" s="123"/>
      <c r="N124" s="123" t="s">
        <v>20</v>
      </c>
      <c r="O124" s="123"/>
      <c r="P124" s="123"/>
      <c r="Q124" s="318"/>
      <c r="R124" s="319" t="s">
        <v>20</v>
      </c>
      <c r="S124" s="322"/>
    </row>
    <row r="125" spans="1:19" ht="29" x14ac:dyDescent="0.35">
      <c r="B125" s="326" t="s">
        <v>645</v>
      </c>
      <c r="C125" s="257" t="s">
        <v>381</v>
      </c>
      <c r="D125" s="328" t="s">
        <v>1127</v>
      </c>
      <c r="E125" s="33" t="s">
        <v>17</v>
      </c>
      <c r="F125" s="33" t="s">
        <v>14</v>
      </c>
      <c r="G125" s="324" t="s">
        <v>5</v>
      </c>
      <c r="H125" s="123"/>
      <c r="I125" s="123"/>
      <c r="J125" s="123"/>
      <c r="K125" s="123"/>
      <c r="L125" s="123"/>
      <c r="M125" s="123"/>
      <c r="N125" s="123" t="s">
        <v>20</v>
      </c>
      <c r="O125" s="123"/>
      <c r="P125" s="123"/>
      <c r="Q125" s="318"/>
      <c r="R125" s="319" t="s">
        <v>20</v>
      </c>
      <c r="S125" s="322"/>
    </row>
    <row r="126" spans="1:19" ht="17.25" customHeight="1" x14ac:dyDescent="0.35">
      <c r="B126" s="331" t="s">
        <v>688</v>
      </c>
      <c r="C126" s="208" t="s">
        <v>382</v>
      </c>
      <c r="D126" s="33" t="s">
        <v>390</v>
      </c>
      <c r="E126" s="33" t="s">
        <v>17</v>
      </c>
      <c r="F126" s="33" t="s">
        <v>14</v>
      </c>
      <c r="G126" s="317" t="s">
        <v>347</v>
      </c>
      <c r="H126" s="123"/>
      <c r="I126" s="123"/>
      <c r="J126" s="123"/>
      <c r="K126" s="123"/>
      <c r="L126" s="123"/>
      <c r="M126" s="123"/>
      <c r="N126" s="123"/>
      <c r="O126" s="123"/>
      <c r="P126" s="123" t="s">
        <v>20</v>
      </c>
      <c r="Q126" s="318"/>
      <c r="R126" s="319" t="s">
        <v>20</v>
      </c>
      <c r="S126" s="322"/>
    </row>
    <row r="127" spans="1:19" x14ac:dyDescent="0.35">
      <c r="B127" s="331" t="s">
        <v>689</v>
      </c>
      <c r="C127" s="208" t="s">
        <v>384</v>
      </c>
      <c r="D127" s="170" t="s">
        <v>1096</v>
      </c>
      <c r="E127" s="33" t="s">
        <v>17</v>
      </c>
      <c r="F127" s="33" t="s">
        <v>14</v>
      </c>
      <c r="G127" s="317" t="s">
        <v>5</v>
      </c>
      <c r="H127" s="123"/>
      <c r="I127" s="123"/>
      <c r="J127" s="123"/>
      <c r="K127" s="123"/>
      <c r="L127" s="123"/>
      <c r="M127" s="123"/>
      <c r="N127" s="123"/>
      <c r="O127" s="123"/>
      <c r="P127" s="123" t="s">
        <v>20</v>
      </c>
      <c r="Q127" s="318"/>
      <c r="R127" s="319" t="s">
        <v>20</v>
      </c>
      <c r="S127" s="322"/>
    </row>
    <row r="128" spans="1:19" x14ac:dyDescent="0.35">
      <c r="B128" s="331" t="s">
        <v>1091</v>
      </c>
      <c r="C128" s="208" t="s">
        <v>384</v>
      </c>
      <c r="D128" s="170" t="s">
        <v>1097</v>
      </c>
      <c r="E128" s="33" t="s">
        <v>17</v>
      </c>
      <c r="F128" s="33" t="s">
        <v>14</v>
      </c>
      <c r="G128" s="317" t="s">
        <v>5</v>
      </c>
      <c r="H128" s="123"/>
      <c r="I128" s="123"/>
      <c r="J128" s="123"/>
      <c r="K128" s="123"/>
      <c r="L128" s="123"/>
      <c r="M128" s="123"/>
      <c r="N128" s="123"/>
      <c r="O128" s="123"/>
      <c r="P128" s="123" t="s">
        <v>20</v>
      </c>
      <c r="Q128" s="318"/>
      <c r="R128" s="319"/>
      <c r="S128" s="322"/>
    </row>
    <row r="129" spans="2:19" ht="15.65" customHeight="1" x14ac:dyDescent="0.35">
      <c r="B129" s="331" t="s">
        <v>690</v>
      </c>
      <c r="C129" s="208" t="s">
        <v>385</v>
      </c>
      <c r="D129" s="32" t="s">
        <v>634</v>
      </c>
      <c r="E129" s="33" t="s">
        <v>17</v>
      </c>
      <c r="F129" s="33" t="s">
        <v>14</v>
      </c>
      <c r="G129" s="317" t="s">
        <v>346</v>
      </c>
      <c r="H129" s="123"/>
      <c r="I129" s="123"/>
      <c r="J129" s="123"/>
      <c r="K129" s="123"/>
      <c r="L129" s="123"/>
      <c r="M129" s="123"/>
      <c r="N129" s="123"/>
      <c r="O129" s="123"/>
      <c r="P129" s="123" t="s">
        <v>20</v>
      </c>
      <c r="Q129" s="318"/>
      <c r="R129" s="319" t="s">
        <v>20</v>
      </c>
      <c r="S129" s="322"/>
    </row>
    <row r="130" spans="2:19" s="19" customFormat="1" x14ac:dyDescent="0.35">
      <c r="B130" s="326" t="s">
        <v>592</v>
      </c>
      <c r="C130" s="257" t="s">
        <v>579</v>
      </c>
      <c r="D130" s="328" t="s">
        <v>1122</v>
      </c>
      <c r="E130" s="33" t="s">
        <v>17</v>
      </c>
      <c r="F130" s="33" t="s">
        <v>14</v>
      </c>
      <c r="G130" s="324" t="s">
        <v>5</v>
      </c>
      <c r="H130" s="123"/>
      <c r="I130" s="123"/>
      <c r="J130" s="123"/>
      <c r="K130" s="123"/>
      <c r="L130" s="123"/>
      <c r="M130" s="123"/>
      <c r="N130" s="123"/>
      <c r="O130" s="123" t="s">
        <v>20</v>
      </c>
      <c r="P130" s="123"/>
      <c r="Q130" s="318"/>
      <c r="R130" s="319" t="s">
        <v>20</v>
      </c>
      <c r="S130" s="322"/>
    </row>
    <row r="131" spans="2:19" s="19" customFormat="1" x14ac:dyDescent="0.35">
      <c r="B131" s="326" t="s">
        <v>781</v>
      </c>
      <c r="C131" s="257" t="s">
        <v>579</v>
      </c>
      <c r="D131" s="328" t="s">
        <v>1128</v>
      </c>
      <c r="E131" s="33" t="s">
        <v>17</v>
      </c>
      <c r="F131" s="33" t="s">
        <v>14</v>
      </c>
      <c r="G131" s="324" t="s">
        <v>5</v>
      </c>
      <c r="H131" s="123"/>
      <c r="I131" s="123"/>
      <c r="J131" s="123"/>
      <c r="K131" s="123"/>
      <c r="L131" s="123"/>
      <c r="M131" s="123"/>
      <c r="N131" s="123"/>
      <c r="O131" s="123" t="s">
        <v>20</v>
      </c>
      <c r="P131" s="123"/>
      <c r="Q131" s="318"/>
      <c r="R131" s="319"/>
      <c r="S131" s="322"/>
    </row>
    <row r="132" spans="2:19" s="19" customFormat="1" ht="29" x14ac:dyDescent="0.35">
      <c r="B132" s="326" t="s">
        <v>593</v>
      </c>
      <c r="C132" s="257" t="s">
        <v>369</v>
      </c>
      <c r="D132" s="328" t="s">
        <v>1129</v>
      </c>
      <c r="E132" s="33" t="s">
        <v>17</v>
      </c>
      <c r="F132" s="33" t="s">
        <v>14</v>
      </c>
      <c r="G132" s="324" t="s">
        <v>5</v>
      </c>
      <c r="H132" s="123"/>
      <c r="I132" s="123"/>
      <c r="J132" s="123"/>
      <c r="K132" s="123"/>
      <c r="L132" s="123"/>
      <c r="M132" s="123"/>
      <c r="N132" s="123"/>
      <c r="O132" s="123" t="s">
        <v>20</v>
      </c>
      <c r="P132" s="123"/>
      <c r="Q132" s="318"/>
      <c r="R132" s="319" t="s">
        <v>20</v>
      </c>
      <c r="S132" s="322"/>
    </row>
    <row r="133" spans="2:19" s="19" customFormat="1" x14ac:dyDescent="0.35">
      <c r="C133" s="124"/>
      <c r="D133" s="124"/>
      <c r="E133" s="124"/>
      <c r="F133" s="124"/>
      <c r="G133" s="124"/>
      <c r="H133" s="124"/>
      <c r="I133" s="124"/>
      <c r="J133" s="124"/>
      <c r="K133" s="124"/>
      <c r="L133" s="124"/>
      <c r="M133" s="124"/>
      <c r="N133" s="124"/>
      <c r="O133" s="124"/>
      <c r="P133" s="124"/>
      <c r="Q133" s="124"/>
      <c r="R133" s="124"/>
    </row>
    <row r="134" spans="2:19" s="19" customFormat="1" x14ac:dyDescent="0.35">
      <c r="C134" s="124"/>
      <c r="D134" s="124"/>
      <c r="E134" s="124"/>
      <c r="F134" s="124"/>
      <c r="G134" s="124"/>
      <c r="H134" s="124"/>
      <c r="I134" s="124"/>
      <c r="J134" s="124"/>
      <c r="K134" s="124"/>
      <c r="L134" s="124"/>
      <c r="M134" s="124"/>
      <c r="N134" s="124"/>
      <c r="O134" s="124"/>
      <c r="P134" s="124"/>
      <c r="Q134" s="124"/>
      <c r="R134" s="124"/>
    </row>
    <row r="135" spans="2:19" s="19" customFormat="1" x14ac:dyDescent="0.35">
      <c r="C135" s="124"/>
      <c r="D135" s="124"/>
      <c r="E135" s="124"/>
      <c r="F135" s="124"/>
      <c r="G135" s="124"/>
      <c r="H135" s="124"/>
      <c r="I135" s="124"/>
      <c r="J135" s="124"/>
      <c r="K135" s="124"/>
      <c r="L135" s="124"/>
      <c r="M135" s="124"/>
      <c r="N135" s="124"/>
      <c r="O135" s="124"/>
      <c r="P135" s="124"/>
      <c r="Q135" s="124"/>
      <c r="R135" s="124"/>
    </row>
    <row r="136" spans="2:19" s="19" customFormat="1" x14ac:dyDescent="0.35">
      <c r="C136" s="124"/>
      <c r="D136" s="124"/>
      <c r="E136" s="124"/>
      <c r="F136" s="124"/>
      <c r="G136" s="124"/>
      <c r="H136" s="124"/>
      <c r="I136" s="124"/>
      <c r="J136" s="124"/>
      <c r="K136" s="124"/>
      <c r="L136" s="124"/>
      <c r="M136" s="124"/>
      <c r="N136" s="124"/>
      <c r="O136" s="124"/>
      <c r="P136" s="124"/>
      <c r="Q136" s="124"/>
      <c r="R136" s="124"/>
    </row>
    <row r="137" spans="2:19" s="19" customFormat="1" x14ac:dyDescent="0.35">
      <c r="C137" s="124"/>
      <c r="D137" s="124"/>
      <c r="E137" s="124"/>
      <c r="F137" s="124"/>
      <c r="G137" s="124"/>
      <c r="H137" s="124"/>
      <c r="I137" s="124"/>
      <c r="J137" s="124"/>
      <c r="K137" s="124"/>
      <c r="L137" s="124"/>
      <c r="M137" s="124"/>
      <c r="N137" s="124"/>
      <c r="O137" s="124"/>
      <c r="P137" s="124"/>
      <c r="Q137" s="124"/>
      <c r="R137" s="124"/>
    </row>
    <row r="138" spans="2:19" s="19" customFormat="1" x14ac:dyDescent="0.35">
      <c r="C138" s="124"/>
      <c r="D138" s="124"/>
      <c r="E138" s="124"/>
      <c r="F138" s="124"/>
      <c r="G138" s="124"/>
      <c r="H138" s="124"/>
      <c r="I138" s="124"/>
      <c r="J138" s="124"/>
      <c r="K138" s="124"/>
      <c r="L138" s="124"/>
      <c r="M138" s="124"/>
      <c r="N138" s="124"/>
      <c r="O138" s="124"/>
      <c r="P138" s="124"/>
      <c r="Q138" s="124"/>
      <c r="R138" s="124"/>
    </row>
    <row r="139" spans="2:19" s="19" customFormat="1" x14ac:dyDescent="0.35">
      <c r="C139" s="124"/>
      <c r="D139" s="124"/>
      <c r="E139" s="124"/>
      <c r="F139" s="124"/>
      <c r="G139" s="124"/>
      <c r="H139" s="124"/>
      <c r="I139" s="124"/>
      <c r="J139" s="124"/>
      <c r="K139" s="124"/>
      <c r="L139" s="124"/>
      <c r="M139" s="124"/>
      <c r="N139" s="124"/>
      <c r="O139" s="124"/>
      <c r="P139" s="124"/>
      <c r="Q139" s="124"/>
      <c r="R139" s="124"/>
    </row>
    <row r="140" spans="2:19" s="19" customFormat="1" x14ac:dyDescent="0.35">
      <c r="C140" s="124"/>
      <c r="D140" s="124"/>
      <c r="E140" s="124"/>
      <c r="F140" s="124"/>
      <c r="G140" s="124"/>
      <c r="H140" s="124"/>
      <c r="I140" s="124"/>
      <c r="J140" s="124"/>
      <c r="K140" s="124"/>
      <c r="L140" s="124"/>
      <c r="M140" s="124"/>
      <c r="N140" s="124"/>
      <c r="O140" s="124"/>
      <c r="P140" s="124"/>
      <c r="Q140" s="124"/>
      <c r="R140" s="124"/>
    </row>
    <row r="141" spans="2:19" s="19" customFormat="1" x14ac:dyDescent="0.35">
      <c r="C141" s="124"/>
      <c r="D141" s="124"/>
      <c r="E141" s="124"/>
      <c r="F141" s="124"/>
      <c r="G141" s="124"/>
      <c r="H141" s="124"/>
      <c r="I141" s="124"/>
      <c r="J141" s="124"/>
      <c r="K141" s="124"/>
      <c r="L141" s="124"/>
      <c r="M141" s="124"/>
      <c r="N141" s="124"/>
      <c r="O141" s="124"/>
      <c r="P141" s="124"/>
      <c r="Q141" s="124"/>
      <c r="R141" s="124"/>
    </row>
    <row r="142" spans="2:19" s="19" customFormat="1" x14ac:dyDescent="0.35">
      <c r="C142" s="124"/>
      <c r="D142" s="124"/>
      <c r="E142" s="124"/>
      <c r="F142" s="124"/>
      <c r="G142" s="124"/>
      <c r="H142" s="124"/>
      <c r="I142" s="124"/>
      <c r="J142" s="124"/>
      <c r="K142" s="124"/>
      <c r="L142" s="124"/>
      <c r="M142" s="124"/>
      <c r="N142" s="124"/>
      <c r="O142" s="124"/>
      <c r="P142" s="124"/>
      <c r="Q142" s="124"/>
      <c r="R142" s="124"/>
    </row>
    <row r="143" spans="2:19" s="19" customFormat="1" x14ac:dyDescent="0.35">
      <c r="C143" s="124"/>
      <c r="D143" s="124"/>
      <c r="E143" s="124"/>
      <c r="F143" s="124"/>
      <c r="G143" s="124"/>
      <c r="H143" s="124"/>
      <c r="I143" s="124"/>
      <c r="J143" s="124"/>
      <c r="K143" s="124"/>
      <c r="L143" s="124"/>
      <c r="M143" s="124"/>
      <c r="N143" s="124"/>
      <c r="O143" s="124"/>
      <c r="P143" s="124"/>
      <c r="Q143" s="124"/>
      <c r="R143" s="124"/>
    </row>
    <row r="144" spans="2:19" s="19" customFormat="1" x14ac:dyDescent="0.35">
      <c r="C144" s="124"/>
      <c r="D144" s="124"/>
      <c r="E144" s="124"/>
      <c r="F144" s="124"/>
      <c r="G144" s="124"/>
      <c r="H144" s="124"/>
      <c r="I144" s="124"/>
      <c r="J144" s="124"/>
      <c r="K144" s="124"/>
      <c r="L144" s="124"/>
      <c r="M144" s="124"/>
      <c r="N144" s="124"/>
      <c r="O144" s="124"/>
      <c r="P144" s="124"/>
      <c r="Q144" s="124"/>
      <c r="R144" s="124"/>
    </row>
    <row r="145" spans="3:18" s="19" customFormat="1" x14ac:dyDescent="0.35">
      <c r="C145" s="124"/>
      <c r="D145" s="124"/>
      <c r="E145" s="124"/>
      <c r="F145" s="124"/>
      <c r="G145" s="124"/>
      <c r="H145" s="124"/>
      <c r="I145" s="124"/>
      <c r="J145" s="124"/>
      <c r="K145" s="124"/>
      <c r="L145" s="124"/>
      <c r="M145" s="124"/>
      <c r="N145" s="124"/>
      <c r="O145" s="124"/>
      <c r="P145" s="124"/>
      <c r="Q145" s="124"/>
      <c r="R145" s="124"/>
    </row>
    <row r="146" spans="3:18" s="19" customFormat="1" x14ac:dyDescent="0.35">
      <c r="C146" s="124"/>
      <c r="D146" s="124"/>
      <c r="E146" s="124"/>
      <c r="F146" s="124"/>
      <c r="G146" s="124"/>
      <c r="H146" s="124"/>
      <c r="I146" s="124"/>
      <c r="J146" s="124"/>
      <c r="K146" s="124"/>
      <c r="L146" s="124"/>
      <c r="M146" s="124"/>
      <c r="N146" s="124"/>
      <c r="O146" s="124"/>
      <c r="P146" s="124"/>
      <c r="Q146" s="124"/>
      <c r="R146" s="124"/>
    </row>
    <row r="147" spans="3:18" s="19" customFormat="1" x14ac:dyDescent="0.35">
      <c r="C147" s="124"/>
      <c r="D147" s="124"/>
      <c r="E147" s="124"/>
      <c r="F147" s="124"/>
      <c r="G147" s="124"/>
      <c r="H147" s="124"/>
      <c r="I147" s="124"/>
      <c r="J147" s="124"/>
      <c r="K147" s="124"/>
      <c r="L147" s="124"/>
      <c r="M147" s="124"/>
      <c r="N147" s="124"/>
      <c r="O147" s="124"/>
      <c r="P147" s="124"/>
      <c r="Q147" s="124"/>
      <c r="R147" s="124"/>
    </row>
    <row r="148" spans="3:18" s="19" customFormat="1" x14ac:dyDescent="0.35">
      <c r="C148" s="124"/>
      <c r="D148" s="124"/>
      <c r="E148" s="124"/>
      <c r="F148" s="124"/>
      <c r="G148" s="124"/>
      <c r="H148" s="124"/>
      <c r="I148" s="124"/>
      <c r="J148" s="124"/>
      <c r="K148" s="124"/>
      <c r="L148" s="124"/>
      <c r="M148" s="124"/>
      <c r="N148" s="124"/>
      <c r="O148" s="124"/>
      <c r="P148" s="124"/>
      <c r="Q148" s="124"/>
      <c r="R148" s="124"/>
    </row>
    <row r="149" spans="3:18" s="19" customFormat="1" x14ac:dyDescent="0.35">
      <c r="C149" s="124"/>
      <c r="D149" s="124"/>
      <c r="E149" s="124"/>
      <c r="F149" s="124"/>
      <c r="G149" s="124"/>
      <c r="H149" s="124"/>
      <c r="I149" s="124"/>
      <c r="J149" s="124"/>
      <c r="K149" s="124"/>
      <c r="L149" s="124"/>
      <c r="M149" s="124"/>
      <c r="N149" s="124"/>
      <c r="O149" s="124"/>
      <c r="P149" s="124"/>
      <c r="Q149" s="124"/>
      <c r="R149" s="124"/>
    </row>
    <row r="150" spans="3:18" s="19" customFormat="1" x14ac:dyDescent="0.35">
      <c r="C150" s="124"/>
      <c r="D150" s="124"/>
      <c r="E150" s="124"/>
      <c r="F150" s="124"/>
      <c r="G150" s="124"/>
      <c r="H150" s="124"/>
      <c r="I150" s="124"/>
      <c r="J150" s="124"/>
      <c r="K150" s="124"/>
      <c r="L150" s="124"/>
      <c r="M150" s="124"/>
      <c r="N150" s="124"/>
      <c r="O150" s="124"/>
      <c r="P150" s="124"/>
      <c r="Q150" s="124"/>
      <c r="R150" s="124"/>
    </row>
    <row r="151" spans="3:18" s="19" customFormat="1" x14ac:dyDescent="0.35">
      <c r="C151" s="124"/>
      <c r="D151" s="124"/>
      <c r="E151" s="124"/>
      <c r="F151" s="124"/>
      <c r="G151" s="124"/>
      <c r="H151" s="124"/>
      <c r="I151" s="124"/>
      <c r="J151" s="124"/>
      <c r="K151" s="124"/>
      <c r="L151" s="124"/>
      <c r="M151" s="124"/>
      <c r="N151" s="124"/>
      <c r="O151" s="124"/>
      <c r="P151" s="124"/>
      <c r="Q151" s="124"/>
      <c r="R151" s="124"/>
    </row>
  </sheetData>
  <mergeCells count="2">
    <mergeCell ref="H2:N2"/>
    <mergeCell ref="Q2:R2"/>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0A304-D63A-423C-91D3-B039CC4D7542}">
  <sheetPr>
    <pageSetUpPr fitToPage="1"/>
  </sheetPr>
  <dimension ref="A1:BH163"/>
  <sheetViews>
    <sheetView zoomScale="80" zoomScaleNormal="80" workbookViewId="0">
      <pane ySplit="4" topLeftCell="A5" activePane="bottomLeft" state="frozen"/>
      <selection pane="bottomLeft" activeCell="A4" sqref="A4"/>
    </sheetView>
  </sheetViews>
  <sheetFormatPr defaultColWidth="9.1796875" defaultRowHeight="14.5" outlineLevelRow="1" x14ac:dyDescent="0.35"/>
  <cols>
    <col min="1" max="1" width="16.54296875" style="13" customWidth="1"/>
    <col min="2" max="2" width="15.7265625" style="165" customWidth="1"/>
    <col min="3" max="3" width="76.26953125" style="173" customWidth="1"/>
    <col min="4" max="4" width="11.26953125" style="165" customWidth="1"/>
    <col min="5" max="5" width="11.26953125" style="303" customWidth="1"/>
    <col min="6" max="6" width="12.453125" style="303" customWidth="1"/>
    <col min="7" max="7" width="12.453125" style="304" customWidth="1"/>
    <col min="8" max="8" width="40.453125" style="13" customWidth="1"/>
    <col min="9" max="9" width="52.453125" style="165" customWidth="1"/>
    <col min="10" max="10" width="70.81640625" style="165" customWidth="1"/>
    <col min="11" max="11" width="53.453125" style="165" customWidth="1"/>
    <col min="12" max="12" width="17.26953125" style="165" customWidth="1"/>
    <col min="13" max="13" width="50.81640625" style="165" customWidth="1"/>
    <col min="14" max="14" width="68" style="165" customWidth="1"/>
    <col min="15" max="15" width="8.81640625" style="177" hidden="1" customWidth="1"/>
    <col min="16" max="16" width="11.453125" style="165" hidden="1" customWidth="1"/>
    <col min="17" max="17" width="10" style="281" hidden="1" customWidth="1"/>
    <col min="18" max="18" width="11.453125" style="281" hidden="1" customWidth="1"/>
    <col min="19" max="19" width="24.7265625" style="165" hidden="1" customWidth="1"/>
    <col min="20" max="16384" width="9.1796875" style="165"/>
  </cols>
  <sheetData>
    <row r="1" spans="1:19" ht="14.25" customHeight="1" x14ac:dyDescent="0.35">
      <c r="A1" s="38"/>
      <c r="B1" s="392" t="s">
        <v>975</v>
      </c>
      <c r="C1" s="393"/>
      <c r="D1"/>
      <c r="E1" s="35"/>
      <c r="F1" s="35"/>
      <c r="G1" s="35"/>
      <c r="H1"/>
      <c r="I1" s="1"/>
      <c r="J1" s="1"/>
      <c r="K1" s="1"/>
      <c r="L1" s="162"/>
      <c r="M1" s="163"/>
      <c r="N1" s="163"/>
      <c r="O1" s="164"/>
    </row>
    <row r="2" spans="1:19" ht="13.4" hidden="1" customHeight="1" outlineLevel="1" x14ac:dyDescent="0.35">
      <c r="A2" s="1"/>
      <c r="B2" s="1"/>
      <c r="C2" s="1"/>
      <c r="D2" s="1"/>
      <c r="E2" s="171"/>
      <c r="F2" s="171"/>
      <c r="G2" s="171"/>
      <c r="H2" s="1"/>
      <c r="I2" s="1"/>
      <c r="J2" s="1"/>
      <c r="K2" s="1"/>
      <c r="L2" s="1"/>
      <c r="M2" s="1"/>
      <c r="N2" s="1"/>
      <c r="O2" s="164"/>
      <c r="Q2" s="280"/>
      <c r="R2" s="280"/>
    </row>
    <row r="3" spans="1:19" ht="14.25" hidden="1" customHeight="1" outlineLevel="1" x14ac:dyDescent="0.35">
      <c r="A3" s="4"/>
      <c r="B3" s="2"/>
      <c r="C3" s="3"/>
      <c r="D3" s="4"/>
      <c r="E3" s="292"/>
      <c r="F3" s="292"/>
      <c r="G3" s="292"/>
      <c r="H3" s="4"/>
      <c r="I3" s="4"/>
      <c r="J3" s="4"/>
      <c r="K3" s="4"/>
      <c r="L3" s="5"/>
      <c r="M3" s="6"/>
      <c r="N3" s="6"/>
      <c r="O3" s="164"/>
      <c r="Q3" s="280"/>
      <c r="R3" s="280"/>
    </row>
    <row r="4" spans="1:19" ht="78.75" customHeight="1" collapsed="1" x14ac:dyDescent="0.35">
      <c r="A4" s="29" t="s">
        <v>179</v>
      </c>
      <c r="B4" s="30" t="s">
        <v>31</v>
      </c>
      <c r="C4" s="30" t="s">
        <v>0</v>
      </c>
      <c r="D4" s="28" t="s">
        <v>737</v>
      </c>
      <c r="E4" s="270" t="s">
        <v>391</v>
      </c>
      <c r="F4" s="270" t="s">
        <v>1106</v>
      </c>
      <c r="G4" s="270" t="s">
        <v>742</v>
      </c>
      <c r="H4" s="29" t="s">
        <v>16</v>
      </c>
      <c r="I4" s="30" t="s">
        <v>180</v>
      </c>
      <c r="J4" s="30" t="s">
        <v>1</v>
      </c>
      <c r="K4" s="30" t="s">
        <v>15</v>
      </c>
      <c r="L4" s="27" t="s">
        <v>2</v>
      </c>
      <c r="M4" s="27" t="s">
        <v>252</v>
      </c>
      <c r="N4" s="27" t="s">
        <v>3</v>
      </c>
      <c r="O4" s="7" t="s">
        <v>4</v>
      </c>
      <c r="P4" s="105" t="s">
        <v>297</v>
      </c>
      <c r="Q4" s="105" t="s">
        <v>391</v>
      </c>
      <c r="R4" s="105" t="s">
        <v>1220</v>
      </c>
      <c r="S4" s="105" t="s">
        <v>782</v>
      </c>
    </row>
    <row r="5" spans="1:19" ht="13.4" customHeight="1" x14ac:dyDescent="0.35">
      <c r="A5" s="8" t="s">
        <v>397</v>
      </c>
      <c r="B5" s="8"/>
      <c r="C5" s="9"/>
      <c r="D5" s="10"/>
      <c r="E5" s="10"/>
      <c r="F5" s="10"/>
      <c r="G5" s="10"/>
      <c r="H5" s="10"/>
      <c r="I5" s="10"/>
      <c r="J5" s="10"/>
      <c r="K5" s="10"/>
      <c r="L5" s="10"/>
      <c r="M5" s="10"/>
      <c r="N5" s="10"/>
      <c r="O5" s="11"/>
      <c r="P5" s="106"/>
      <c r="Q5" s="236"/>
      <c r="R5" s="236"/>
      <c r="S5" s="236"/>
    </row>
    <row r="6" spans="1:19" ht="70.5" customHeight="1" x14ac:dyDescent="0.35">
      <c r="A6" s="323" t="s">
        <v>720</v>
      </c>
      <c r="B6" s="394" t="s">
        <v>343</v>
      </c>
      <c r="C6" s="396" t="s">
        <v>1107</v>
      </c>
      <c r="D6" s="398" t="s">
        <v>5</v>
      </c>
      <c r="E6" s="168" t="s">
        <v>14</v>
      </c>
      <c r="F6" s="293" t="s">
        <v>17</v>
      </c>
      <c r="G6" s="293" t="s">
        <v>17</v>
      </c>
      <c r="H6" s="418" t="s">
        <v>7</v>
      </c>
      <c r="I6" s="290" t="s">
        <v>1045</v>
      </c>
      <c r="J6" s="290" t="s">
        <v>826</v>
      </c>
      <c r="K6" s="247" t="s">
        <v>392</v>
      </c>
      <c r="L6" s="166" t="s">
        <v>6</v>
      </c>
      <c r="M6" s="180"/>
      <c r="N6" s="180"/>
      <c r="O6" s="169">
        <f t="shared" ref="O6:O8" si="0">IF(L6="","0",IF(L6="Pass",1,IF(L6="Fail",0,IF(L6="TBD",0,IF(L6="N/A (Please provide reason)",1)))))</f>
        <v>0</v>
      </c>
      <c r="P6" s="233">
        <f>IF(AND(D6="M",L6="N/A (Please provide reason)"),1,0)</f>
        <v>0</v>
      </c>
      <c r="Q6" s="141">
        <f t="shared" ref="Q6:Q8" si="1">IF(E6 = "YES",1,0)</f>
        <v>1</v>
      </c>
      <c r="R6" s="141">
        <f t="shared" ref="R6:R8" si="2">IF(F6 = "YES",1,0)</f>
        <v>0</v>
      </c>
      <c r="S6" s="141">
        <f t="shared" ref="S6:S8" si="3">IF(G6 = "YES",1,0)</f>
        <v>0</v>
      </c>
    </row>
    <row r="7" spans="1:19" ht="116" x14ac:dyDescent="0.35">
      <c r="A7" s="323" t="s">
        <v>721</v>
      </c>
      <c r="B7" s="395"/>
      <c r="C7" s="397"/>
      <c r="D7" s="399"/>
      <c r="E7" s="293" t="s">
        <v>17</v>
      </c>
      <c r="F7" s="168" t="s">
        <v>14</v>
      </c>
      <c r="G7" s="293" t="s">
        <v>17</v>
      </c>
      <c r="H7" s="419"/>
      <c r="I7" s="290" t="s">
        <v>1108</v>
      </c>
      <c r="J7" s="290" t="s">
        <v>1204</v>
      </c>
      <c r="K7" s="247" t="s">
        <v>392</v>
      </c>
      <c r="L7" s="166" t="s">
        <v>6</v>
      </c>
      <c r="M7" s="180"/>
      <c r="N7" s="180"/>
      <c r="O7" s="169">
        <f t="shared" si="0"/>
        <v>0</v>
      </c>
      <c r="P7" s="233">
        <f>IF(AND(D7="M",L7="N/A (Please provide reason)"),1,0)</f>
        <v>0</v>
      </c>
      <c r="Q7" s="141">
        <f t="shared" si="1"/>
        <v>0</v>
      </c>
      <c r="R7" s="141">
        <f t="shared" si="2"/>
        <v>1</v>
      </c>
      <c r="S7" s="141">
        <f t="shared" si="3"/>
        <v>0</v>
      </c>
    </row>
    <row r="8" spans="1:19" ht="82.5" customHeight="1" x14ac:dyDescent="0.35">
      <c r="A8" s="323" t="s">
        <v>722</v>
      </c>
      <c r="B8" s="395"/>
      <c r="C8" s="397"/>
      <c r="D8" s="399"/>
      <c r="E8" s="293" t="s">
        <v>17</v>
      </c>
      <c r="F8" s="293" t="s">
        <v>17</v>
      </c>
      <c r="G8" s="291" t="s">
        <v>14</v>
      </c>
      <c r="H8" s="419"/>
      <c r="I8" s="290" t="s">
        <v>685</v>
      </c>
      <c r="J8" s="290" t="s">
        <v>827</v>
      </c>
      <c r="K8" s="247" t="s">
        <v>392</v>
      </c>
      <c r="L8" s="166" t="s">
        <v>6</v>
      </c>
      <c r="M8" s="180"/>
      <c r="N8" s="180"/>
      <c r="O8" s="169">
        <f t="shared" si="0"/>
        <v>0</v>
      </c>
      <c r="P8" s="233">
        <f>IF(AND(D8="M",L8="N/A (Please provide reason)"),1,0)</f>
        <v>0</v>
      </c>
      <c r="Q8" s="141">
        <f t="shared" si="1"/>
        <v>0</v>
      </c>
      <c r="R8" s="141">
        <f t="shared" si="2"/>
        <v>0</v>
      </c>
      <c r="S8" s="141">
        <f t="shared" si="3"/>
        <v>1</v>
      </c>
    </row>
    <row r="9" spans="1:19" ht="262.5" customHeight="1" x14ac:dyDescent="0.35">
      <c r="A9" s="245" t="s">
        <v>723</v>
      </c>
      <c r="B9" s="121" t="s">
        <v>354</v>
      </c>
      <c r="C9" s="246" t="s">
        <v>1011</v>
      </c>
      <c r="D9" s="231" t="s">
        <v>347</v>
      </c>
      <c r="E9" s="229" t="s">
        <v>14</v>
      </c>
      <c r="F9" s="229" t="s">
        <v>14</v>
      </c>
      <c r="G9" s="279" t="s">
        <v>14</v>
      </c>
      <c r="H9" s="247" t="s">
        <v>393</v>
      </c>
      <c r="I9" s="247" t="s">
        <v>394</v>
      </c>
      <c r="J9" s="247" t="s">
        <v>771</v>
      </c>
      <c r="K9" s="247" t="s">
        <v>395</v>
      </c>
      <c r="L9" s="166" t="s">
        <v>6</v>
      </c>
      <c r="M9" s="180"/>
      <c r="N9" s="180"/>
      <c r="O9" s="169">
        <f t="shared" ref="O9:O13" si="4">IF(L9="","0",IF(L9="Pass",1,IF(L9="Fail",0,IF(L9="TBD",0,IF(L9="N/A (Please provide reason)",1)))))</f>
        <v>0</v>
      </c>
      <c r="P9" s="233">
        <f>IF(AND(D9="M",L9="N/A (Please provide reason)"),1,0)</f>
        <v>0</v>
      </c>
      <c r="Q9" s="141">
        <f t="shared" ref="Q9:Q13" si="5">IF(E9 = "YES",1,0)</f>
        <v>1</v>
      </c>
      <c r="R9" s="141">
        <f t="shared" ref="R9:S13" si="6">IF(F9 = "YES",1,0)</f>
        <v>1</v>
      </c>
      <c r="S9" s="141">
        <f t="shared" si="6"/>
        <v>1</v>
      </c>
    </row>
    <row r="10" spans="1:19" ht="49.5" customHeight="1" x14ac:dyDescent="0.35">
      <c r="A10" s="245" t="s">
        <v>724</v>
      </c>
      <c r="B10" s="394" t="s">
        <v>667</v>
      </c>
      <c r="C10" s="402" t="s">
        <v>1140</v>
      </c>
      <c r="D10" s="398" t="s">
        <v>5</v>
      </c>
      <c r="E10" s="168" t="s">
        <v>14</v>
      </c>
      <c r="F10" s="34" t="s">
        <v>17</v>
      </c>
      <c r="G10" s="279" t="s">
        <v>17</v>
      </c>
      <c r="H10" s="247" t="s">
        <v>995</v>
      </c>
      <c r="I10" s="258" t="s">
        <v>999</v>
      </c>
      <c r="J10" s="418" t="s">
        <v>1001</v>
      </c>
      <c r="K10" s="396" t="s">
        <v>396</v>
      </c>
      <c r="L10" s="166" t="s">
        <v>6</v>
      </c>
      <c r="M10" s="180"/>
      <c r="N10" s="180"/>
      <c r="O10" s="169">
        <f t="shared" si="4"/>
        <v>0</v>
      </c>
      <c r="P10" s="233">
        <f>IF(AND(D10="M",L10="N/A (Please provide reason)"),1,0)</f>
        <v>0</v>
      </c>
      <c r="Q10" s="141">
        <f t="shared" si="5"/>
        <v>1</v>
      </c>
      <c r="R10" s="141">
        <f t="shared" si="6"/>
        <v>0</v>
      </c>
      <c r="S10" s="141">
        <f t="shared" si="6"/>
        <v>0</v>
      </c>
    </row>
    <row r="11" spans="1:19" ht="45" customHeight="1" x14ac:dyDescent="0.35">
      <c r="A11" s="245" t="s">
        <v>725</v>
      </c>
      <c r="B11" s="395"/>
      <c r="C11" s="408"/>
      <c r="D11" s="399"/>
      <c r="E11" s="34" t="s">
        <v>17</v>
      </c>
      <c r="F11" s="168" t="s">
        <v>14</v>
      </c>
      <c r="G11" s="279" t="s">
        <v>14</v>
      </c>
      <c r="H11" s="247" t="s">
        <v>996</v>
      </c>
      <c r="I11" s="258" t="s">
        <v>1000</v>
      </c>
      <c r="J11" s="419"/>
      <c r="K11" s="397"/>
      <c r="L11" s="166" t="s">
        <v>6</v>
      </c>
      <c r="M11" s="180"/>
      <c r="N11" s="180"/>
      <c r="O11" s="169">
        <f t="shared" si="4"/>
        <v>0</v>
      </c>
      <c r="P11" s="233">
        <f>IF(AND(D10="M",L11="N/A (Please provide reason)"),1,0)</f>
        <v>0</v>
      </c>
      <c r="Q11" s="141">
        <f t="shared" si="5"/>
        <v>0</v>
      </c>
      <c r="R11" s="141">
        <f t="shared" si="6"/>
        <v>1</v>
      </c>
      <c r="S11" s="141">
        <f t="shared" si="6"/>
        <v>1</v>
      </c>
    </row>
    <row r="12" spans="1:19" ht="45" customHeight="1" x14ac:dyDescent="0.35">
      <c r="A12" s="245" t="s">
        <v>726</v>
      </c>
      <c r="B12" s="395"/>
      <c r="C12" s="408"/>
      <c r="D12" s="399"/>
      <c r="E12" s="34" t="s">
        <v>17</v>
      </c>
      <c r="F12" s="34" t="s">
        <v>17</v>
      </c>
      <c r="G12" s="279" t="s">
        <v>14</v>
      </c>
      <c r="H12" s="247" t="s">
        <v>997</v>
      </c>
      <c r="I12" s="258" t="s">
        <v>998</v>
      </c>
      <c r="J12" s="419"/>
      <c r="K12" s="397"/>
      <c r="L12" s="166" t="s">
        <v>6</v>
      </c>
      <c r="M12" s="180"/>
      <c r="N12" s="180"/>
      <c r="O12" s="169">
        <f t="shared" si="4"/>
        <v>0</v>
      </c>
      <c r="P12" s="233">
        <f>IF(AND(D10="M",L12="N/A (Please provide reason)"),1,0)</f>
        <v>0</v>
      </c>
      <c r="Q12" s="141">
        <f t="shared" si="5"/>
        <v>0</v>
      </c>
      <c r="R12" s="141">
        <f t="shared" si="6"/>
        <v>0</v>
      </c>
      <c r="S12" s="141">
        <f t="shared" si="6"/>
        <v>1</v>
      </c>
    </row>
    <row r="13" spans="1:19" ht="45" customHeight="1" x14ac:dyDescent="0.35">
      <c r="A13" s="245" t="s">
        <v>727</v>
      </c>
      <c r="B13" s="395"/>
      <c r="C13" s="408"/>
      <c r="D13" s="399"/>
      <c r="E13" s="34" t="s">
        <v>17</v>
      </c>
      <c r="F13" s="168" t="s">
        <v>14</v>
      </c>
      <c r="G13" s="279" t="s">
        <v>17</v>
      </c>
      <c r="H13" s="247" t="s">
        <v>1109</v>
      </c>
      <c r="I13" s="258" t="s">
        <v>1110</v>
      </c>
      <c r="J13" s="420"/>
      <c r="K13" s="406"/>
      <c r="L13" s="166" t="s">
        <v>6</v>
      </c>
      <c r="M13" s="180"/>
      <c r="N13" s="180"/>
      <c r="O13" s="169">
        <f t="shared" si="4"/>
        <v>0</v>
      </c>
      <c r="P13" s="233">
        <f>IF(AND(D10="M",L13="N/A (Please provide reason)"),1,0)</f>
        <v>0</v>
      </c>
      <c r="Q13" s="141">
        <f t="shared" si="5"/>
        <v>0</v>
      </c>
      <c r="R13" s="141">
        <f t="shared" si="6"/>
        <v>1</v>
      </c>
      <c r="S13" s="141">
        <f t="shared" si="6"/>
        <v>0</v>
      </c>
    </row>
    <row r="14" spans="1:19" ht="13" x14ac:dyDescent="0.35">
      <c r="A14" s="8" t="s">
        <v>398</v>
      </c>
      <c r="B14" s="209"/>
      <c r="C14" s="210"/>
      <c r="D14" s="211"/>
      <c r="E14" s="211"/>
      <c r="F14" s="211"/>
      <c r="G14" s="278"/>
      <c r="H14" s="10"/>
      <c r="I14" s="10"/>
      <c r="J14" s="10"/>
      <c r="K14" s="10"/>
      <c r="L14" s="10"/>
      <c r="M14" s="10"/>
      <c r="N14" s="10"/>
      <c r="O14" s="11"/>
      <c r="P14" s="106"/>
      <c r="Q14" s="236"/>
      <c r="R14" s="236"/>
      <c r="S14" s="236"/>
    </row>
    <row r="15" spans="1:19" ht="13.4" customHeight="1" x14ac:dyDescent="0.35">
      <c r="A15" s="8" t="s">
        <v>1046</v>
      </c>
      <c r="B15" s="209"/>
      <c r="C15" s="210"/>
      <c r="D15" s="211"/>
      <c r="E15" s="211"/>
      <c r="F15" s="211"/>
      <c r="G15" s="278"/>
      <c r="H15" s="10"/>
      <c r="I15" s="10"/>
      <c r="J15" s="10"/>
      <c r="K15" s="10"/>
      <c r="L15" s="10"/>
      <c r="M15" s="10"/>
      <c r="N15" s="10"/>
      <c r="O15" s="11"/>
      <c r="P15" s="106"/>
      <c r="Q15" s="236"/>
      <c r="R15" s="236"/>
      <c r="S15" s="236"/>
    </row>
    <row r="16" spans="1:19" ht="145.5" customHeight="1" x14ac:dyDescent="0.35">
      <c r="A16" s="245" t="s">
        <v>399</v>
      </c>
      <c r="B16" s="394" t="s">
        <v>612</v>
      </c>
      <c r="C16" s="426" t="s">
        <v>1111</v>
      </c>
      <c r="D16" s="400" t="s">
        <v>347</v>
      </c>
      <c r="E16" s="411" t="s">
        <v>14</v>
      </c>
      <c r="F16" s="414" t="s">
        <v>17</v>
      </c>
      <c r="G16" s="428" t="s">
        <v>17</v>
      </c>
      <c r="H16" s="247" t="s">
        <v>783</v>
      </c>
      <c r="I16" s="258" t="s">
        <v>1002</v>
      </c>
      <c r="J16" s="258" t="s">
        <v>715</v>
      </c>
      <c r="K16" s="247" t="s">
        <v>664</v>
      </c>
      <c r="L16" s="166" t="s">
        <v>6</v>
      </c>
      <c r="M16" s="179"/>
      <c r="N16" s="179"/>
      <c r="O16" s="169">
        <f>IF(L16="","0",IF(L16="Pass",1,IF(L16="Fail",0,IF(L16="TBD",0,IF(L16="N/A (Please provide reason)",1)))))</f>
        <v>0</v>
      </c>
      <c r="P16" s="233">
        <f>IF(AND(D16="M",L16="N/A (Please provide reason)"),1,0)</f>
        <v>0</v>
      </c>
      <c r="Q16" s="141">
        <f>IF(E16 = "YES",1,0)</f>
        <v>1</v>
      </c>
      <c r="R16" s="141">
        <f t="shared" ref="R16:S16" si="7">IF(F16 = "YES",1,0)</f>
        <v>0</v>
      </c>
      <c r="S16" s="141">
        <f t="shared" si="7"/>
        <v>0</v>
      </c>
    </row>
    <row r="17" spans="1:19" ht="241.4" customHeight="1" x14ac:dyDescent="0.35">
      <c r="A17" s="245" t="s">
        <v>406</v>
      </c>
      <c r="B17" s="395"/>
      <c r="C17" s="427"/>
      <c r="D17" s="401"/>
      <c r="E17" s="412"/>
      <c r="F17" s="415"/>
      <c r="G17" s="429"/>
      <c r="H17" s="247" t="s">
        <v>784</v>
      </c>
      <c r="I17" s="258" t="s">
        <v>785</v>
      </c>
      <c r="J17" s="258" t="s">
        <v>716</v>
      </c>
      <c r="K17" s="247" t="s">
        <v>663</v>
      </c>
      <c r="L17" s="166" t="s">
        <v>6</v>
      </c>
      <c r="M17" s="179"/>
      <c r="N17" s="179"/>
      <c r="O17" s="169">
        <f>IF(L17="","0",IF(L17="Pass",1,IF(L17="Fail",0,IF(L17="TBD",0,IF(L17="N/A (Please provide reason)",1)))))</f>
        <v>0</v>
      </c>
      <c r="P17" s="233">
        <f>IF(AND(D16="M",L17="N/A (Please provide reason)"),1,0)</f>
        <v>0</v>
      </c>
      <c r="Q17" s="141">
        <f>IF(E16 = "YES",1,0)</f>
        <v>1</v>
      </c>
      <c r="R17" s="141">
        <f t="shared" ref="R17:S17" si="8">IF(F16 = "YES",1,0)</f>
        <v>0</v>
      </c>
      <c r="S17" s="141">
        <f t="shared" si="8"/>
        <v>0</v>
      </c>
    </row>
    <row r="18" spans="1:19" ht="156.75" customHeight="1" x14ac:dyDescent="0.35">
      <c r="A18" s="245" t="s">
        <v>442</v>
      </c>
      <c r="B18" s="394" t="s">
        <v>550</v>
      </c>
      <c r="C18" s="402" t="s">
        <v>1012</v>
      </c>
      <c r="D18" s="227" t="s">
        <v>5</v>
      </c>
      <c r="E18" s="411" t="s">
        <v>14</v>
      </c>
      <c r="F18" s="424" t="s">
        <v>17</v>
      </c>
      <c r="G18" s="424" t="s">
        <v>17</v>
      </c>
      <c r="H18" s="418" t="s">
        <v>405</v>
      </c>
      <c r="I18" s="258" t="s">
        <v>402</v>
      </c>
      <c r="J18" s="258" t="s">
        <v>407</v>
      </c>
      <c r="K18" s="418" t="s">
        <v>408</v>
      </c>
      <c r="L18" s="166" t="s">
        <v>6</v>
      </c>
      <c r="M18" s="180"/>
      <c r="N18" s="180"/>
      <c r="O18" s="169">
        <f t="shared" ref="O18:O84" si="9">IF(L18="","0",IF(L18="Pass",1,IF(L18="Fail",0,IF(L18="TBD",0,IF(L18="N/A (Please provide reason)",1)))))</f>
        <v>0</v>
      </c>
      <c r="P18" s="233">
        <f>IF(AND(D18="M",L18="N/A (Please provide reason)"),1,0)</f>
        <v>0</v>
      </c>
      <c r="Q18" s="141">
        <f t="shared" ref="Q18:Q20" si="10">IF(E18 = "YES",1,0)</f>
        <v>1</v>
      </c>
      <c r="R18" s="141">
        <f t="shared" ref="R18" si="11">IF(F18 = "YES",1,0)</f>
        <v>0</v>
      </c>
      <c r="S18" s="141">
        <f t="shared" ref="S18" si="12">IF(G18 = "YES",1,0)</f>
        <v>0</v>
      </c>
    </row>
    <row r="19" spans="1:19" ht="152.9" customHeight="1" x14ac:dyDescent="0.35">
      <c r="A19" s="245" t="s">
        <v>443</v>
      </c>
      <c r="B19" s="405"/>
      <c r="C19" s="403"/>
      <c r="D19" s="232" t="s">
        <v>21</v>
      </c>
      <c r="E19" s="413"/>
      <c r="F19" s="425"/>
      <c r="G19" s="425"/>
      <c r="H19" s="420"/>
      <c r="I19" s="258" t="s">
        <v>403</v>
      </c>
      <c r="J19" s="258" t="s">
        <v>404</v>
      </c>
      <c r="K19" s="420"/>
      <c r="L19" s="166" t="s">
        <v>6</v>
      </c>
      <c r="M19" s="180"/>
      <c r="N19" s="180"/>
      <c r="O19" s="169">
        <f t="shared" si="9"/>
        <v>0</v>
      </c>
      <c r="P19" s="233">
        <f>IF(AND(D19="M",L19="N/A (Please provide reason)"),1,0)</f>
        <v>0</v>
      </c>
      <c r="Q19" s="141">
        <f>IF(E18 = "YES",1,0)</f>
        <v>1</v>
      </c>
      <c r="R19" s="141">
        <f t="shared" ref="R19:S19" si="13">IF(F18 = "YES",1,0)</f>
        <v>0</v>
      </c>
      <c r="S19" s="141">
        <f t="shared" si="13"/>
        <v>0</v>
      </c>
    </row>
    <row r="20" spans="1:19" ht="62.15" customHeight="1" x14ac:dyDescent="0.35">
      <c r="A20" s="245" t="s">
        <v>444</v>
      </c>
      <c r="B20" s="394" t="s">
        <v>551</v>
      </c>
      <c r="C20" s="402" t="s">
        <v>1013</v>
      </c>
      <c r="D20" s="398" t="s">
        <v>5</v>
      </c>
      <c r="E20" s="411" t="s">
        <v>14</v>
      </c>
      <c r="F20" s="424" t="s">
        <v>17</v>
      </c>
      <c r="G20" s="424" t="s">
        <v>17</v>
      </c>
      <c r="H20" s="418" t="s">
        <v>350</v>
      </c>
      <c r="I20" s="258" t="s">
        <v>409</v>
      </c>
      <c r="J20" s="258" t="s">
        <v>668</v>
      </c>
      <c r="K20" s="418" t="s">
        <v>537</v>
      </c>
      <c r="L20" s="166" t="s">
        <v>6</v>
      </c>
      <c r="M20" s="180"/>
      <c r="N20" s="180"/>
      <c r="O20" s="169">
        <f t="shared" si="9"/>
        <v>0</v>
      </c>
      <c r="P20" s="107">
        <f>IF(AND(D20="M",L20="N/A (Please provide reason)"),1,0)</f>
        <v>0</v>
      </c>
      <c r="Q20" s="141">
        <f t="shared" si="10"/>
        <v>1</v>
      </c>
      <c r="R20" s="141">
        <f t="shared" ref="R20" si="14">IF(F20 = "YES",1,0)</f>
        <v>0</v>
      </c>
      <c r="S20" s="141">
        <f t="shared" ref="S20" si="15">IF(G20 = "YES",1,0)</f>
        <v>0</v>
      </c>
    </row>
    <row r="21" spans="1:19" ht="113.15" customHeight="1" x14ac:dyDescent="0.35">
      <c r="A21" s="245" t="s">
        <v>445</v>
      </c>
      <c r="B21" s="405"/>
      <c r="C21" s="403"/>
      <c r="D21" s="404"/>
      <c r="E21" s="413"/>
      <c r="F21" s="425"/>
      <c r="G21" s="425"/>
      <c r="H21" s="423"/>
      <c r="I21" s="258" t="s">
        <v>410</v>
      </c>
      <c r="J21" s="258" t="s">
        <v>538</v>
      </c>
      <c r="K21" s="420"/>
      <c r="L21" s="166" t="s">
        <v>6</v>
      </c>
      <c r="M21" s="180"/>
      <c r="N21" s="180"/>
      <c r="O21" s="169">
        <f t="shared" si="9"/>
        <v>0</v>
      </c>
      <c r="P21" s="107">
        <f>IF(AND(D20="M",L21="N/A (Please provide reason)"),1,0)</f>
        <v>0</v>
      </c>
      <c r="Q21" s="141">
        <f>IF(E20 = "YES",1,0)</f>
        <v>1</v>
      </c>
      <c r="R21" s="141">
        <f t="shared" ref="R21:S21" si="16">IF(F20 = "YES",1,0)</f>
        <v>0</v>
      </c>
      <c r="S21" s="141">
        <f t="shared" si="16"/>
        <v>0</v>
      </c>
    </row>
    <row r="22" spans="1:19" ht="147.65" customHeight="1" x14ac:dyDescent="0.35">
      <c r="A22" s="245" t="s">
        <v>446</v>
      </c>
      <c r="B22" s="248" t="s">
        <v>552</v>
      </c>
      <c r="C22" s="250" t="s">
        <v>1014</v>
      </c>
      <c r="D22" s="228" t="s">
        <v>5</v>
      </c>
      <c r="E22" s="168" t="s">
        <v>14</v>
      </c>
      <c r="F22" s="34" t="s">
        <v>17</v>
      </c>
      <c r="G22" s="294" t="s">
        <v>17</v>
      </c>
      <c r="H22" s="274" t="s">
        <v>411</v>
      </c>
      <c r="I22" s="258" t="s">
        <v>669</v>
      </c>
      <c r="J22" s="258" t="s">
        <v>670</v>
      </c>
      <c r="K22" s="179" t="s">
        <v>412</v>
      </c>
      <c r="L22" s="166" t="s">
        <v>6</v>
      </c>
      <c r="M22" s="180"/>
      <c r="N22" s="180"/>
      <c r="O22" s="169">
        <f t="shared" si="9"/>
        <v>0</v>
      </c>
      <c r="P22" s="107">
        <f>IF(AND(D22="M",L22="N/A (Please provide reason)"),1,0)</f>
        <v>0</v>
      </c>
      <c r="Q22" s="141">
        <f t="shared" ref="Q22:Q29" si="17">IF(E22 = "YES",1,0)</f>
        <v>1</v>
      </c>
      <c r="R22" s="141">
        <f t="shared" ref="R22:R23" si="18">IF(F22 = "YES",1,0)</f>
        <v>0</v>
      </c>
      <c r="S22" s="141">
        <f t="shared" ref="S22:S23" si="19">IF(G22 = "YES",1,0)</f>
        <v>0</v>
      </c>
    </row>
    <row r="23" spans="1:19" ht="142.4" customHeight="1" x14ac:dyDescent="0.35">
      <c r="A23" s="245" t="s">
        <v>447</v>
      </c>
      <c r="B23" s="271" t="s">
        <v>553</v>
      </c>
      <c r="C23" s="230" t="s">
        <v>1015</v>
      </c>
      <c r="D23" s="227" t="s">
        <v>5</v>
      </c>
      <c r="E23" s="229" t="s">
        <v>14</v>
      </c>
      <c r="F23" s="288" t="s">
        <v>17</v>
      </c>
      <c r="G23" s="279" t="s">
        <v>17</v>
      </c>
      <c r="H23" s="258" t="s">
        <v>1004</v>
      </c>
      <c r="I23" s="258" t="s">
        <v>1003</v>
      </c>
      <c r="J23" s="32" t="s">
        <v>1005</v>
      </c>
      <c r="K23" s="179"/>
      <c r="L23" s="166" t="s">
        <v>6</v>
      </c>
      <c r="M23" s="180"/>
      <c r="N23" s="180"/>
      <c r="O23" s="169">
        <f>IF(L23="","0",IF(L23="Pass",1,IF(L23="Fail",0,IF(L23="TBD",0,IF(L23="N/A (Please provide reason)",1)))))</f>
        <v>0</v>
      </c>
      <c r="P23" s="107">
        <f>IF(AND(D23="M",L23="N/A (Please provide reason)"),1,0)</f>
        <v>0</v>
      </c>
      <c r="Q23" s="141">
        <f t="shared" si="17"/>
        <v>1</v>
      </c>
      <c r="R23" s="141">
        <f t="shared" si="18"/>
        <v>0</v>
      </c>
      <c r="S23" s="141">
        <f t="shared" si="19"/>
        <v>0</v>
      </c>
    </row>
    <row r="24" spans="1:19" ht="189.65" customHeight="1" x14ac:dyDescent="0.35">
      <c r="A24" s="245" t="s">
        <v>448</v>
      </c>
      <c r="B24" s="394" t="s">
        <v>554</v>
      </c>
      <c r="C24" s="396" t="s">
        <v>1141</v>
      </c>
      <c r="D24" s="232" t="s">
        <v>21</v>
      </c>
      <c r="E24" s="411" t="s">
        <v>14</v>
      </c>
      <c r="F24" s="414" t="s">
        <v>17</v>
      </c>
      <c r="G24" s="421" t="s">
        <v>17</v>
      </c>
      <c r="H24" s="32" t="s">
        <v>976</v>
      </c>
      <c r="I24" s="32" t="s">
        <v>539</v>
      </c>
      <c r="J24" s="32" t="s">
        <v>1205</v>
      </c>
      <c r="K24" s="32" t="s">
        <v>881</v>
      </c>
      <c r="L24" s="166" t="s">
        <v>6</v>
      </c>
      <c r="M24" s="12"/>
      <c r="N24" s="12"/>
      <c r="O24" s="169">
        <f t="shared" si="9"/>
        <v>0</v>
      </c>
      <c r="P24" s="107">
        <f>IF(AND(D24="M",L24="N/A (Please provide reason)"),1,0)</f>
        <v>0</v>
      </c>
      <c r="Q24" s="141">
        <f t="shared" si="17"/>
        <v>1</v>
      </c>
      <c r="R24" s="141">
        <f t="shared" ref="R24" si="20">IF(F24 = "YES",1,0)</f>
        <v>0</v>
      </c>
      <c r="S24" s="141">
        <f t="shared" ref="S24" si="21">IF(G24 = "YES",1,0)</f>
        <v>0</v>
      </c>
    </row>
    <row r="25" spans="1:19" ht="189.65" customHeight="1" x14ac:dyDescent="0.35">
      <c r="A25" s="245" t="s">
        <v>752</v>
      </c>
      <c r="B25" s="405"/>
      <c r="C25" s="406"/>
      <c r="D25" s="289"/>
      <c r="E25" s="413"/>
      <c r="F25" s="416"/>
      <c r="G25" s="422"/>
      <c r="H25" s="32" t="s">
        <v>831</v>
      </c>
      <c r="I25" s="32" t="s">
        <v>795</v>
      </c>
      <c r="J25" s="32" t="s">
        <v>1206</v>
      </c>
      <c r="K25" s="32" t="s">
        <v>956</v>
      </c>
      <c r="L25" s="166" t="s">
        <v>6</v>
      </c>
      <c r="M25" s="12"/>
      <c r="N25" s="12"/>
      <c r="O25" s="169">
        <f t="shared" ref="O25" si="22">IF(L25="","0",IF(L25="Pass",1,IF(L25="Fail",0,IF(L25="TBD",0,IF(L25="N/A (Please provide reason)",1)))))</f>
        <v>0</v>
      </c>
      <c r="P25" s="107">
        <f>IF(AND(D24="M",L25="N/A (Please provide reason)"),1,0)</f>
        <v>0</v>
      </c>
      <c r="Q25" s="141">
        <f>IF(E24 = "YES",1,0)</f>
        <v>1</v>
      </c>
      <c r="R25" s="141">
        <f>IF(F24 = "YES",1,0)</f>
        <v>0</v>
      </c>
      <c r="S25" s="141">
        <f>IF(G24 = "YES",1,0)</f>
        <v>0</v>
      </c>
    </row>
    <row r="26" spans="1:19" ht="110.15" customHeight="1" x14ac:dyDescent="0.35">
      <c r="A26" s="245" t="s">
        <v>449</v>
      </c>
      <c r="B26" s="394" t="s">
        <v>555</v>
      </c>
      <c r="C26" s="396" t="s">
        <v>1142</v>
      </c>
      <c r="D26" s="409" t="s">
        <v>21</v>
      </c>
      <c r="E26" s="411" t="s">
        <v>14</v>
      </c>
      <c r="F26" s="414" t="s">
        <v>17</v>
      </c>
      <c r="G26" s="421" t="s">
        <v>17</v>
      </c>
      <c r="H26" s="32" t="s">
        <v>977</v>
      </c>
      <c r="I26" s="32" t="s">
        <v>540</v>
      </c>
      <c r="J26" s="32" t="s">
        <v>1207</v>
      </c>
      <c r="K26" s="32" t="s">
        <v>882</v>
      </c>
      <c r="L26" s="166" t="s">
        <v>6</v>
      </c>
      <c r="M26" s="12"/>
      <c r="N26" s="12"/>
      <c r="O26" s="169">
        <f t="shared" si="9"/>
        <v>0</v>
      </c>
      <c r="P26" s="107">
        <f>IF(AND(D26="M",L26="N/A (Please provide reason)"),1,0)</f>
        <v>0</v>
      </c>
      <c r="Q26" s="141">
        <f t="shared" si="17"/>
        <v>1</v>
      </c>
      <c r="R26" s="141">
        <f t="shared" ref="R26" si="23">IF(F26 = "YES",1,0)</f>
        <v>0</v>
      </c>
      <c r="S26" s="141">
        <f t="shared" ref="S26" si="24">IF(G26 = "YES",1,0)</f>
        <v>0</v>
      </c>
    </row>
    <row r="27" spans="1:19" ht="110.15" customHeight="1" x14ac:dyDescent="0.35">
      <c r="A27" s="245" t="s">
        <v>753</v>
      </c>
      <c r="B27" s="405"/>
      <c r="C27" s="406"/>
      <c r="D27" s="410"/>
      <c r="E27" s="413"/>
      <c r="F27" s="416"/>
      <c r="G27" s="422"/>
      <c r="H27" s="32" t="s">
        <v>831</v>
      </c>
      <c r="I27" s="32" t="s">
        <v>540</v>
      </c>
      <c r="J27" s="32" t="s">
        <v>1208</v>
      </c>
      <c r="K27" s="32" t="s">
        <v>957</v>
      </c>
      <c r="L27" s="166" t="s">
        <v>6</v>
      </c>
      <c r="M27" s="12"/>
      <c r="N27" s="12"/>
      <c r="O27" s="169">
        <f t="shared" ref="O27" si="25">IF(L27="","0",IF(L27="Pass",1,IF(L27="Fail",0,IF(L27="TBD",0,IF(L27="N/A (Please provide reason)",1)))))</f>
        <v>0</v>
      </c>
      <c r="P27" s="107">
        <f>IF(AND(D26="M",L27="N/A (Please provide reason)"),1,0)</f>
        <v>0</v>
      </c>
      <c r="Q27" s="141">
        <f>IF(E26 = "YES",1,0)</f>
        <v>1</v>
      </c>
      <c r="R27" s="141">
        <f>IF(F26 = "YES",1,0)</f>
        <v>0</v>
      </c>
      <c r="S27" s="141">
        <f>IF(G26 = "YES",1,0)</f>
        <v>0</v>
      </c>
    </row>
    <row r="28" spans="1:19" ht="200.15" customHeight="1" x14ac:dyDescent="0.35">
      <c r="A28" s="245" t="s">
        <v>450</v>
      </c>
      <c r="B28" s="271" t="s">
        <v>556</v>
      </c>
      <c r="C28" s="260" t="s">
        <v>1143</v>
      </c>
      <c r="D28" s="227" t="s">
        <v>5</v>
      </c>
      <c r="E28" s="229" t="s">
        <v>14</v>
      </c>
      <c r="F28" s="288" t="s">
        <v>17</v>
      </c>
      <c r="G28" s="295" t="s">
        <v>17</v>
      </c>
      <c r="H28" s="170" t="s">
        <v>772</v>
      </c>
      <c r="I28" s="170" t="s">
        <v>672</v>
      </c>
      <c r="J28" s="170" t="s">
        <v>1006</v>
      </c>
      <c r="K28" s="249" t="s">
        <v>673</v>
      </c>
      <c r="L28" s="166" t="s">
        <v>6</v>
      </c>
      <c r="M28" s="12"/>
      <c r="N28" s="12"/>
      <c r="O28" s="169">
        <f t="shared" si="9"/>
        <v>0</v>
      </c>
      <c r="P28" s="107">
        <f>IF(AND(D28="M",L28="N/A (Please provide reason)"),1,0)</f>
        <v>0</v>
      </c>
      <c r="Q28" s="141">
        <f t="shared" si="17"/>
        <v>1</v>
      </c>
      <c r="R28" s="141">
        <f t="shared" ref="R28" si="26">IF(F28 = "YES",1,0)</f>
        <v>0</v>
      </c>
      <c r="S28" s="141">
        <f t="shared" ref="S28" si="27">IF(G28 = "YES",1,0)</f>
        <v>0</v>
      </c>
    </row>
    <row r="29" spans="1:19" ht="122.9" customHeight="1" x14ac:dyDescent="0.35">
      <c r="A29" s="245" t="s">
        <v>451</v>
      </c>
      <c r="B29" s="394" t="s">
        <v>557</v>
      </c>
      <c r="C29" s="402" t="s">
        <v>1144</v>
      </c>
      <c r="D29" s="407" t="s">
        <v>347</v>
      </c>
      <c r="E29" s="411" t="s">
        <v>14</v>
      </c>
      <c r="F29" s="414" t="s">
        <v>17</v>
      </c>
      <c r="G29" s="421" t="s">
        <v>17</v>
      </c>
      <c r="H29" s="230" t="s">
        <v>415</v>
      </c>
      <c r="I29" s="230" t="s">
        <v>786</v>
      </c>
      <c r="J29" s="277" t="s">
        <v>674</v>
      </c>
      <c r="K29" s="277" t="s">
        <v>419</v>
      </c>
      <c r="L29" s="166" t="s">
        <v>6</v>
      </c>
      <c r="M29" s="12"/>
      <c r="N29" s="12"/>
      <c r="O29" s="169">
        <f t="shared" si="9"/>
        <v>0</v>
      </c>
      <c r="P29" s="107">
        <f>IF(AND(D29="M",L29="N/A (Please provide reason)"),1,0)</f>
        <v>0</v>
      </c>
      <c r="Q29" s="141">
        <f t="shared" si="17"/>
        <v>1</v>
      </c>
      <c r="R29" s="141">
        <f t="shared" ref="R29" si="28">IF(F29 = "YES",1,0)</f>
        <v>0</v>
      </c>
      <c r="S29" s="141">
        <f t="shared" ref="S29" si="29">IF(G29 = "YES",1,0)</f>
        <v>0</v>
      </c>
    </row>
    <row r="30" spans="1:19" ht="259.75" customHeight="1" x14ac:dyDescent="0.35">
      <c r="A30" s="245" t="s">
        <v>452</v>
      </c>
      <c r="B30" s="405"/>
      <c r="C30" s="403"/>
      <c r="D30" s="401"/>
      <c r="E30" s="413"/>
      <c r="F30" s="416"/>
      <c r="G30" s="422"/>
      <c r="H30" s="33" t="s">
        <v>418</v>
      </c>
      <c r="I30" s="230" t="s">
        <v>787</v>
      </c>
      <c r="J30" s="277" t="s">
        <v>674</v>
      </c>
      <c r="K30" s="277" t="s">
        <v>788</v>
      </c>
      <c r="L30" s="166" t="s">
        <v>6</v>
      </c>
      <c r="M30" s="12"/>
      <c r="N30" s="12"/>
      <c r="O30" s="169">
        <f t="shared" si="9"/>
        <v>0</v>
      </c>
      <c r="P30" s="107">
        <f>IF(AND(D29="M",L30="N/A (Please provide reason)"),1,0)</f>
        <v>0</v>
      </c>
      <c r="Q30" s="141">
        <f>IF(E29 = "YES",1,0)</f>
        <v>1</v>
      </c>
      <c r="R30" s="141">
        <f t="shared" ref="R30:S30" si="30">IF(F29 = "YES",1,0)</f>
        <v>0</v>
      </c>
      <c r="S30" s="141">
        <f t="shared" si="30"/>
        <v>0</v>
      </c>
    </row>
    <row r="31" spans="1:19" ht="83.9" customHeight="1" x14ac:dyDescent="0.35">
      <c r="A31" s="245" t="s">
        <v>453</v>
      </c>
      <c r="B31" s="394" t="s">
        <v>28</v>
      </c>
      <c r="C31" s="402" t="s">
        <v>1145</v>
      </c>
      <c r="D31" s="398" t="s">
        <v>5</v>
      </c>
      <c r="E31" s="411" t="s">
        <v>14</v>
      </c>
      <c r="F31" s="414" t="s">
        <v>17</v>
      </c>
      <c r="G31" s="421" t="s">
        <v>17</v>
      </c>
      <c r="H31" s="230" t="s">
        <v>796</v>
      </c>
      <c r="I31" s="277" t="s">
        <v>883</v>
      </c>
      <c r="J31" s="230" t="s">
        <v>884</v>
      </c>
      <c r="K31" s="230" t="s">
        <v>885</v>
      </c>
      <c r="L31" s="166" t="s">
        <v>6</v>
      </c>
      <c r="M31" s="12"/>
      <c r="N31" s="12"/>
      <c r="O31" s="169">
        <f t="shared" si="9"/>
        <v>0</v>
      </c>
      <c r="P31" s="107">
        <f>IF(AND(D31="M",L31="N/A (Please provide reason)"),1,0)</f>
        <v>0</v>
      </c>
      <c r="Q31" s="141">
        <f>IF(E31 = "YES",1,0)</f>
        <v>1</v>
      </c>
      <c r="R31" s="141">
        <f t="shared" ref="R31:S31" si="31">IF(F31 = "YES",1,0)</f>
        <v>0</v>
      </c>
      <c r="S31" s="141">
        <f t="shared" si="31"/>
        <v>0</v>
      </c>
    </row>
    <row r="32" spans="1:19" ht="83.9" customHeight="1" x14ac:dyDescent="0.35">
      <c r="A32" s="245" t="s">
        <v>454</v>
      </c>
      <c r="B32" s="395"/>
      <c r="C32" s="408"/>
      <c r="D32" s="399"/>
      <c r="E32" s="412"/>
      <c r="F32" s="415"/>
      <c r="G32" s="431"/>
      <c r="H32" s="230" t="s">
        <v>1209</v>
      </c>
      <c r="I32" s="32" t="s">
        <v>1210</v>
      </c>
      <c r="J32" s="230" t="s">
        <v>884</v>
      </c>
      <c r="K32" s="230" t="s">
        <v>1211</v>
      </c>
      <c r="L32" s="166" t="s">
        <v>6</v>
      </c>
      <c r="M32" s="12"/>
      <c r="N32" s="12"/>
      <c r="O32" s="169">
        <f t="shared" ref="O32:O33" si="32">IF(L32="","0",IF(L32="Pass",1,IF(L32="Fail",0,IF(L32="TBD",0,IF(L32="N/A (Please provide reason)",1)))))</f>
        <v>0</v>
      </c>
      <c r="P32" s="107">
        <f>IF(AND(D31="M",L32="N/A (Please provide reason)"),1,0)</f>
        <v>0</v>
      </c>
      <c r="Q32" s="141">
        <f>IF(E31 = "YES",1,0)</f>
        <v>1</v>
      </c>
      <c r="R32" s="141">
        <f>IF(F31 = "YES",1,0)</f>
        <v>0</v>
      </c>
      <c r="S32" s="141">
        <f>IF(G31 = "YES",1,0)</f>
        <v>0</v>
      </c>
    </row>
    <row r="33" spans="1:19" ht="83.9" customHeight="1" x14ac:dyDescent="0.35">
      <c r="A33" s="245" t="s">
        <v>754</v>
      </c>
      <c r="B33" s="395"/>
      <c r="C33" s="408"/>
      <c r="D33" s="399"/>
      <c r="E33" s="412"/>
      <c r="F33" s="415"/>
      <c r="G33" s="431"/>
      <c r="H33" s="33" t="s">
        <v>886</v>
      </c>
      <c r="I33" s="277" t="s">
        <v>887</v>
      </c>
      <c r="J33" s="230" t="s">
        <v>888</v>
      </c>
      <c r="K33" s="230" t="s">
        <v>885</v>
      </c>
      <c r="L33" s="166" t="s">
        <v>6</v>
      </c>
      <c r="M33" s="12"/>
      <c r="N33" s="12"/>
      <c r="O33" s="169">
        <f t="shared" si="32"/>
        <v>0</v>
      </c>
      <c r="P33" s="107">
        <f>IF(AND(D31="M",L33="N/A (Please provide reason)"),1,0)</f>
        <v>0</v>
      </c>
      <c r="Q33" s="141">
        <f>IF(E31 = "YES",1,0)</f>
        <v>1</v>
      </c>
      <c r="R33" s="141">
        <f>IF(F31 = "YES",1,0)</f>
        <v>0</v>
      </c>
      <c r="S33" s="141">
        <f>IF(G31 = "YES",1,0)</f>
        <v>0</v>
      </c>
    </row>
    <row r="34" spans="1:19" ht="106.4" customHeight="1" x14ac:dyDescent="0.35">
      <c r="A34" s="245" t="s">
        <v>755</v>
      </c>
      <c r="B34" s="395"/>
      <c r="C34" s="408"/>
      <c r="D34" s="399"/>
      <c r="E34" s="412"/>
      <c r="F34" s="415"/>
      <c r="G34" s="431"/>
      <c r="H34" s="33" t="s">
        <v>1212</v>
      </c>
      <c r="I34" s="32" t="s">
        <v>1213</v>
      </c>
      <c r="J34" s="230" t="s">
        <v>888</v>
      </c>
      <c r="K34" s="230" t="s">
        <v>1211</v>
      </c>
      <c r="L34" s="166" t="s">
        <v>6</v>
      </c>
      <c r="M34" s="12"/>
      <c r="N34" s="12"/>
      <c r="O34" s="169">
        <f t="shared" ref="O34" si="33">IF(L34="","0",IF(L34="Pass",1,IF(L34="Fail",0,IF(L34="TBD",0,IF(L34="N/A (Please provide reason)",1)))))</f>
        <v>0</v>
      </c>
      <c r="P34" s="107">
        <f>IF(AND(D31="M",L34="N/A (Please provide reason)"),1,0)</f>
        <v>0</v>
      </c>
      <c r="Q34" s="141">
        <f>IF(E31 = "YES",1,0)</f>
        <v>1</v>
      </c>
      <c r="R34" s="141">
        <f t="shared" ref="R34:S34" si="34">IF(F31 = "YES",1,0)</f>
        <v>0</v>
      </c>
      <c r="S34" s="141">
        <f t="shared" si="34"/>
        <v>0</v>
      </c>
    </row>
    <row r="35" spans="1:19" ht="130.5" customHeight="1" x14ac:dyDescent="0.35">
      <c r="A35" s="245" t="s">
        <v>455</v>
      </c>
      <c r="B35" s="394" t="s">
        <v>734</v>
      </c>
      <c r="C35" s="402" t="s">
        <v>1016</v>
      </c>
      <c r="D35" s="409" t="s">
        <v>21</v>
      </c>
      <c r="E35" s="411" t="s">
        <v>14</v>
      </c>
      <c r="F35" s="414" t="s">
        <v>17</v>
      </c>
      <c r="G35" s="421" t="s">
        <v>17</v>
      </c>
      <c r="H35" s="32" t="s">
        <v>349</v>
      </c>
      <c r="I35" s="32" t="s">
        <v>978</v>
      </c>
      <c r="J35" s="32" t="s">
        <v>889</v>
      </c>
      <c r="K35" s="32" t="s">
        <v>890</v>
      </c>
      <c r="L35" s="166" t="s">
        <v>6</v>
      </c>
      <c r="M35" s="12"/>
      <c r="N35" s="12"/>
      <c r="O35" s="169">
        <f t="shared" si="9"/>
        <v>0</v>
      </c>
      <c r="P35" s="107">
        <f>IF(AND(D35="M",L35="N/A (Please provide reason)"),1,0)</f>
        <v>0</v>
      </c>
      <c r="Q35" s="141">
        <f t="shared" ref="Q35:Q37" si="35">IF(E35 = "YES",1,0)</f>
        <v>1</v>
      </c>
      <c r="R35" s="141">
        <f t="shared" ref="R35" si="36">IF(F35 = "YES",1,0)</f>
        <v>0</v>
      </c>
      <c r="S35" s="141">
        <f t="shared" ref="S35" si="37">IF(G35 = "YES",1,0)</f>
        <v>0</v>
      </c>
    </row>
    <row r="36" spans="1:19" ht="70.5" customHeight="1" x14ac:dyDescent="0.35">
      <c r="A36" s="245" t="s">
        <v>756</v>
      </c>
      <c r="B36" s="405"/>
      <c r="C36" s="403"/>
      <c r="D36" s="410"/>
      <c r="E36" s="413"/>
      <c r="F36" s="416"/>
      <c r="G36" s="422"/>
      <c r="H36" s="32" t="s">
        <v>891</v>
      </c>
      <c r="I36" s="32" t="s">
        <v>820</v>
      </c>
      <c r="J36" s="32" t="s">
        <v>892</v>
      </c>
      <c r="K36" s="32" t="s">
        <v>958</v>
      </c>
      <c r="L36" s="166" t="s">
        <v>6</v>
      </c>
      <c r="M36" s="12"/>
      <c r="N36" s="12"/>
      <c r="O36" s="169">
        <f t="shared" ref="O36" si="38">IF(L36="","0",IF(L36="Pass",1,IF(L36="Fail",0,IF(L36="TBD",0,IF(L36="N/A (Please provide reason)",1)))))</f>
        <v>0</v>
      </c>
      <c r="P36" s="107">
        <f>IF(AND(D35="M",L36="N/A (Please provide reason)"),1,0)</f>
        <v>0</v>
      </c>
      <c r="Q36" s="141">
        <f>IF(E35 = "YES",1,0)</f>
        <v>1</v>
      </c>
      <c r="R36" s="141">
        <f t="shared" ref="R36:S36" si="39">IF(F35 = "YES",1,0)</f>
        <v>0</v>
      </c>
      <c r="S36" s="141">
        <f t="shared" si="39"/>
        <v>0</v>
      </c>
    </row>
    <row r="37" spans="1:19" ht="89.15" customHeight="1" x14ac:dyDescent="0.35">
      <c r="A37" s="245" t="s">
        <v>456</v>
      </c>
      <c r="B37" s="394" t="s">
        <v>27</v>
      </c>
      <c r="C37" s="402" t="s">
        <v>1146</v>
      </c>
      <c r="D37" s="409" t="s">
        <v>21</v>
      </c>
      <c r="E37" s="411" t="s">
        <v>14</v>
      </c>
      <c r="F37" s="414" t="s">
        <v>17</v>
      </c>
      <c r="G37" s="434" t="s">
        <v>17</v>
      </c>
      <c r="H37" s="338" t="s">
        <v>348</v>
      </c>
      <c r="I37" s="179" t="s">
        <v>1214</v>
      </c>
      <c r="J37" s="258" t="s">
        <v>1215</v>
      </c>
      <c r="K37" s="179"/>
      <c r="L37" s="166" t="s">
        <v>6</v>
      </c>
      <c r="M37" s="12"/>
      <c r="N37" s="12"/>
      <c r="O37" s="169">
        <f t="shared" si="9"/>
        <v>0</v>
      </c>
      <c r="P37" s="233">
        <f>IF(AND(D37="M",L37="N/A (Please provide reason)"),1,0)</f>
        <v>0</v>
      </c>
      <c r="Q37" s="141">
        <f t="shared" si="35"/>
        <v>1</v>
      </c>
      <c r="R37" s="141">
        <f t="shared" ref="R37" si="40">IF(F37 = "YES",1,0)</f>
        <v>0</v>
      </c>
      <c r="S37" s="141">
        <f t="shared" ref="S37" si="41">IF(G37 = "YES",1,0)</f>
        <v>0</v>
      </c>
    </row>
    <row r="38" spans="1:19" ht="89.15" customHeight="1" x14ac:dyDescent="0.35">
      <c r="A38" s="245" t="s">
        <v>457</v>
      </c>
      <c r="B38" s="395"/>
      <c r="C38" s="408"/>
      <c r="D38" s="417"/>
      <c r="E38" s="412"/>
      <c r="F38" s="415"/>
      <c r="G38" s="435"/>
      <c r="H38" s="338" t="s">
        <v>547</v>
      </c>
      <c r="I38" s="179" t="s">
        <v>675</v>
      </c>
      <c r="J38" s="258" t="s">
        <v>1065</v>
      </c>
      <c r="K38" s="179"/>
      <c r="L38" s="166" t="s">
        <v>6</v>
      </c>
      <c r="M38" s="12"/>
      <c r="N38" s="12"/>
      <c r="O38" s="169">
        <f t="shared" si="9"/>
        <v>0</v>
      </c>
      <c r="P38" s="233">
        <f>IF(AND(D37="M",L38="N/A (Please provide reason)"),1,0)</f>
        <v>0</v>
      </c>
      <c r="Q38" s="141">
        <f>IF(E37 = "YES",1,0)</f>
        <v>1</v>
      </c>
      <c r="R38" s="141">
        <f t="shared" ref="R38:S38" si="42">IF(F37 = "YES",1,0)</f>
        <v>0</v>
      </c>
      <c r="S38" s="141">
        <f t="shared" si="42"/>
        <v>0</v>
      </c>
    </row>
    <row r="39" spans="1:19" ht="89.15" customHeight="1" x14ac:dyDescent="0.35">
      <c r="A39" s="245" t="s">
        <v>458</v>
      </c>
      <c r="B39" s="405"/>
      <c r="C39" s="403"/>
      <c r="D39" s="410"/>
      <c r="E39" s="413"/>
      <c r="F39" s="416"/>
      <c r="G39" s="436"/>
      <c r="H39" s="338" t="s">
        <v>423</v>
      </c>
      <c r="I39" s="179" t="s">
        <v>676</v>
      </c>
      <c r="J39" s="258" t="s">
        <v>1066</v>
      </c>
      <c r="K39" s="179"/>
      <c r="L39" s="166" t="s">
        <v>6</v>
      </c>
      <c r="M39" s="12"/>
      <c r="N39" s="12"/>
      <c r="O39" s="169">
        <f t="shared" si="9"/>
        <v>0</v>
      </c>
      <c r="P39" s="233">
        <f>IF(AND(D37="M",L39="N/A (Please provide reason)"),1,0)</f>
        <v>0</v>
      </c>
      <c r="Q39" s="141">
        <f>IF(E37 = "YES",1,0)</f>
        <v>1</v>
      </c>
      <c r="R39" s="141">
        <f t="shared" ref="R39:S39" si="43">IF(F37 = "YES",1,0)</f>
        <v>0</v>
      </c>
      <c r="S39" s="141">
        <f t="shared" si="43"/>
        <v>0</v>
      </c>
    </row>
    <row r="40" spans="1:19" ht="132.65" customHeight="1" x14ac:dyDescent="0.35">
      <c r="A40" s="245" t="s">
        <v>459</v>
      </c>
      <c r="B40" s="394" t="s">
        <v>558</v>
      </c>
      <c r="C40" s="396" t="s">
        <v>1017</v>
      </c>
      <c r="D40" s="398" t="s">
        <v>5</v>
      </c>
      <c r="E40" s="411" t="s">
        <v>14</v>
      </c>
      <c r="F40" s="414" t="s">
        <v>17</v>
      </c>
      <c r="G40" s="421" t="s">
        <v>17</v>
      </c>
      <c r="H40" s="32" t="s">
        <v>468</v>
      </c>
      <c r="I40" s="32" t="s">
        <v>425</v>
      </c>
      <c r="J40" s="32" t="s">
        <v>426</v>
      </c>
      <c r="K40" s="32" t="s">
        <v>1216</v>
      </c>
      <c r="L40" s="166" t="s">
        <v>6</v>
      </c>
      <c r="M40" s="12"/>
      <c r="N40" s="12"/>
      <c r="O40" s="169">
        <f t="shared" si="9"/>
        <v>0</v>
      </c>
      <c r="P40" s="107">
        <f>IF(AND(D40="M",L40="N/A (Please provide reason)"),1,0)</f>
        <v>0</v>
      </c>
      <c r="Q40" s="141">
        <f t="shared" ref="Q40:Q44" si="44">IF(E40 = "YES",1,0)</f>
        <v>1</v>
      </c>
      <c r="R40" s="141">
        <f t="shared" ref="R40" si="45">IF(F40 = "YES",1,0)</f>
        <v>0</v>
      </c>
      <c r="S40" s="141">
        <f t="shared" ref="S40" si="46">IF(G40 = "YES",1,0)</f>
        <v>0</v>
      </c>
    </row>
    <row r="41" spans="1:19" ht="132.65" customHeight="1" x14ac:dyDescent="0.35">
      <c r="A41" s="245" t="s">
        <v>757</v>
      </c>
      <c r="B41" s="405"/>
      <c r="C41" s="406"/>
      <c r="D41" s="404"/>
      <c r="E41" s="413"/>
      <c r="F41" s="416"/>
      <c r="G41" s="422"/>
      <c r="H41" s="32" t="s">
        <v>893</v>
      </c>
      <c r="I41" s="32" t="s">
        <v>1042</v>
      </c>
      <c r="J41" s="32" t="s">
        <v>426</v>
      </c>
      <c r="K41" s="32" t="s">
        <v>1217</v>
      </c>
      <c r="L41" s="166" t="s">
        <v>6</v>
      </c>
      <c r="M41" s="12"/>
      <c r="N41" s="12"/>
      <c r="O41" s="169">
        <f t="shared" ref="O41:O42" si="47">IF(L41="","0",IF(L41="Pass",1,IF(L41="Fail",0,IF(L41="TBD",0,IF(L41="N/A (Please provide reason)",1)))))</f>
        <v>0</v>
      </c>
      <c r="P41" s="107">
        <f>IF(AND(D40="M",L41="N/A (Please provide reason)"),1,0)</f>
        <v>0</v>
      </c>
      <c r="Q41" s="141">
        <f>IF(E40 = "YES",1,0)</f>
        <v>1</v>
      </c>
      <c r="R41" s="141">
        <f t="shared" ref="R41:S41" si="48">IF(F40 = "YES",1,0)</f>
        <v>0</v>
      </c>
      <c r="S41" s="141">
        <f t="shared" si="48"/>
        <v>0</v>
      </c>
    </row>
    <row r="42" spans="1:19" ht="142.5" customHeight="1" x14ac:dyDescent="0.35">
      <c r="A42" s="245" t="s">
        <v>460</v>
      </c>
      <c r="B42" s="394" t="s">
        <v>26</v>
      </c>
      <c r="C42" s="402" t="s">
        <v>1018</v>
      </c>
      <c r="D42" s="69" t="s">
        <v>5</v>
      </c>
      <c r="E42" s="229" t="s">
        <v>14</v>
      </c>
      <c r="F42" s="288" t="s">
        <v>17</v>
      </c>
      <c r="G42" s="295" t="s">
        <v>17</v>
      </c>
      <c r="H42" s="32" t="s">
        <v>349</v>
      </c>
      <c r="I42" s="32" t="s">
        <v>856</v>
      </c>
      <c r="J42" s="32" t="s">
        <v>832</v>
      </c>
      <c r="K42" s="32" t="s">
        <v>894</v>
      </c>
      <c r="L42" s="166" t="s">
        <v>6</v>
      </c>
      <c r="M42" s="12"/>
      <c r="N42" s="12"/>
      <c r="O42" s="169">
        <f t="shared" si="47"/>
        <v>0</v>
      </c>
      <c r="P42" s="107">
        <f>IF(AND(D42="M",L42="N/A (Please provide reason)"),1,0)</f>
        <v>0</v>
      </c>
      <c r="Q42" s="141">
        <f t="shared" ref="Q42" si="49">IF(E42 = "YES",1,0)</f>
        <v>1</v>
      </c>
      <c r="R42" s="141">
        <f t="shared" ref="R42" si="50">IF(F42 = "YES",1,0)</f>
        <v>0</v>
      </c>
      <c r="S42" s="141">
        <f t="shared" ref="S42" si="51">IF(G42 = "YES",1,0)</f>
        <v>0</v>
      </c>
    </row>
    <row r="43" spans="1:19" ht="126" customHeight="1" x14ac:dyDescent="0.35">
      <c r="A43" s="245" t="s">
        <v>758</v>
      </c>
      <c r="B43" s="395"/>
      <c r="C43" s="408"/>
      <c r="D43" s="69" t="s">
        <v>5</v>
      </c>
      <c r="E43" s="229" t="s">
        <v>14</v>
      </c>
      <c r="F43" s="288" t="s">
        <v>17</v>
      </c>
      <c r="G43" s="295" t="s">
        <v>17</v>
      </c>
      <c r="H43" s="32" t="s">
        <v>834</v>
      </c>
      <c r="I43" s="32" t="s">
        <v>833</v>
      </c>
      <c r="J43" s="32" t="s">
        <v>835</v>
      </c>
      <c r="K43" s="32" t="s">
        <v>836</v>
      </c>
      <c r="L43" s="166" t="s">
        <v>6</v>
      </c>
      <c r="M43" s="12"/>
      <c r="N43" s="12"/>
      <c r="O43" s="169">
        <f t="shared" ref="O43" si="52">IF(L43="","0",IF(L43="Pass",1,IF(L43="Fail",0,IF(L43="TBD",0,IF(L43="N/A (Please provide reason)",1)))))</f>
        <v>0</v>
      </c>
      <c r="P43" s="107">
        <f>IF(AND(D43="M",L43="N/A (Please provide reason)"),1,0)</f>
        <v>0</v>
      </c>
      <c r="Q43" s="141">
        <f t="shared" ref="Q43" si="53">IF(E43 = "YES",1,0)</f>
        <v>1</v>
      </c>
      <c r="R43" s="141">
        <f t="shared" ref="R43" si="54">IF(F43 = "YES",1,0)</f>
        <v>0</v>
      </c>
      <c r="S43" s="141">
        <f t="shared" ref="S43" si="55">IF(G43 = "YES",1,0)</f>
        <v>0</v>
      </c>
    </row>
    <row r="44" spans="1:19" ht="43.5" x14ac:dyDescent="0.35">
      <c r="A44" s="245" t="s">
        <v>461</v>
      </c>
      <c r="B44" s="394" t="s">
        <v>559</v>
      </c>
      <c r="C44" s="402" t="s">
        <v>1019</v>
      </c>
      <c r="D44" s="407" t="s">
        <v>347</v>
      </c>
      <c r="E44" s="411" t="s">
        <v>14</v>
      </c>
      <c r="F44" s="414" t="s">
        <v>17</v>
      </c>
      <c r="G44" s="295" t="s">
        <v>17</v>
      </c>
      <c r="H44" s="32" t="s">
        <v>427</v>
      </c>
      <c r="I44" s="32" t="s">
        <v>979</v>
      </c>
      <c r="J44" s="32" t="s">
        <v>428</v>
      </c>
      <c r="K44" s="402" t="s">
        <v>895</v>
      </c>
      <c r="L44" s="166" t="s">
        <v>6</v>
      </c>
      <c r="M44" s="12"/>
      <c r="N44" s="12"/>
      <c r="O44" s="169">
        <f t="shared" si="9"/>
        <v>0</v>
      </c>
      <c r="P44" s="107">
        <f>IF(AND(D44="M",L44="N/A (Please provide reason)"),1,0)</f>
        <v>0</v>
      </c>
      <c r="Q44" s="141">
        <f t="shared" si="44"/>
        <v>1</v>
      </c>
      <c r="R44" s="141">
        <f t="shared" ref="R44" si="56">IF(F44 = "YES",1,0)</f>
        <v>0</v>
      </c>
      <c r="S44" s="141">
        <f t="shared" ref="S44" si="57">IF(G44 = "YES",1,0)</f>
        <v>0</v>
      </c>
    </row>
    <row r="45" spans="1:19" ht="58" x14ac:dyDescent="0.35">
      <c r="A45" s="245" t="s">
        <v>759</v>
      </c>
      <c r="B45" s="395"/>
      <c r="C45" s="408"/>
      <c r="D45" s="400"/>
      <c r="E45" s="412"/>
      <c r="F45" s="415"/>
      <c r="G45" s="296"/>
      <c r="H45" s="32" t="s">
        <v>837</v>
      </c>
      <c r="I45" s="32" t="s">
        <v>838</v>
      </c>
      <c r="J45" s="32" t="s">
        <v>792</v>
      </c>
      <c r="K45" s="430"/>
      <c r="L45" s="166" t="s">
        <v>6</v>
      </c>
      <c r="M45" s="12"/>
      <c r="N45" s="12"/>
      <c r="O45" s="169">
        <f t="shared" ref="O45" si="58">IF(L45="","0",IF(L45="Pass",1,IF(L45="Fail",0,IF(L45="TBD",0,IF(L45="N/A (Please provide reason)",1)))))</f>
        <v>0</v>
      </c>
      <c r="P45" s="107">
        <f>IF(AND(D44="M",L45="N/A (Please provide reason)"),1,0)</f>
        <v>0</v>
      </c>
      <c r="Q45" s="141">
        <f>IF(E44 = "YES",1,0)</f>
        <v>1</v>
      </c>
      <c r="R45" s="141">
        <f>IF(F44 = "YES",1,0)</f>
        <v>0</v>
      </c>
      <c r="S45" s="141">
        <f>IF(G44 = "YES",1,0)</f>
        <v>0</v>
      </c>
    </row>
    <row r="46" spans="1:19" ht="43.5" x14ac:dyDescent="0.35">
      <c r="A46" s="245" t="s">
        <v>462</v>
      </c>
      <c r="B46" s="395"/>
      <c r="C46" s="408"/>
      <c r="D46" s="400"/>
      <c r="E46" s="412"/>
      <c r="F46" s="415"/>
      <c r="G46" s="296"/>
      <c r="H46" s="32" t="s">
        <v>431</v>
      </c>
      <c r="I46" s="32" t="s">
        <v>980</v>
      </c>
      <c r="J46" s="32" t="s">
        <v>429</v>
      </c>
      <c r="K46" s="430"/>
      <c r="L46" s="166" t="s">
        <v>6</v>
      </c>
      <c r="M46" s="12"/>
      <c r="N46" s="12"/>
      <c r="O46" s="169">
        <f t="shared" si="9"/>
        <v>0</v>
      </c>
      <c r="P46" s="107">
        <f>IF(AND(D44="M",L46="N/A (Please provide reason)"),1,0)</f>
        <v>0</v>
      </c>
      <c r="Q46" s="141">
        <f>IF(E44 = "YES",1,0)</f>
        <v>1</v>
      </c>
      <c r="R46" s="141">
        <f t="shared" ref="R46:S46" si="59">IF(F44 = "YES",1,0)</f>
        <v>0</v>
      </c>
      <c r="S46" s="141">
        <f t="shared" si="59"/>
        <v>0</v>
      </c>
    </row>
    <row r="47" spans="1:19" ht="58" x14ac:dyDescent="0.35">
      <c r="A47" s="245" t="s">
        <v>760</v>
      </c>
      <c r="B47" s="395"/>
      <c r="C47" s="408"/>
      <c r="D47" s="400"/>
      <c r="E47" s="412"/>
      <c r="F47" s="415"/>
      <c r="G47" s="296"/>
      <c r="H47" s="32" t="s">
        <v>839</v>
      </c>
      <c r="I47" s="32" t="s">
        <v>840</v>
      </c>
      <c r="J47" s="32" t="s">
        <v>793</v>
      </c>
      <c r="K47" s="430"/>
      <c r="L47" s="166" t="s">
        <v>6</v>
      </c>
      <c r="M47" s="12"/>
      <c r="N47" s="12"/>
      <c r="O47" s="169">
        <f t="shared" ref="O47:O49" si="60">IF(L47="","0",IF(L47="Pass",1,IF(L47="Fail",0,IF(L47="TBD",0,IF(L47="N/A (Please provide reason)",1)))))</f>
        <v>0</v>
      </c>
      <c r="P47" s="107">
        <f>IF(AND(D44="M",L47="N/A (Please provide reason)"),1,0)</f>
        <v>0</v>
      </c>
      <c r="Q47" s="141">
        <f>IF(E44 = "YES",1,0)</f>
        <v>1</v>
      </c>
      <c r="R47" s="141">
        <f>IF(F44 = "YES",1,0)</f>
        <v>0</v>
      </c>
      <c r="S47" s="141">
        <f>IF(G44 = "YES",1,0)</f>
        <v>0</v>
      </c>
    </row>
    <row r="48" spans="1:19" ht="43.5" x14ac:dyDescent="0.35">
      <c r="A48" s="245" t="s">
        <v>463</v>
      </c>
      <c r="B48" s="395"/>
      <c r="C48" s="408"/>
      <c r="D48" s="400"/>
      <c r="E48" s="412"/>
      <c r="F48" s="415"/>
      <c r="G48" s="296"/>
      <c r="H48" s="32" t="s">
        <v>713</v>
      </c>
      <c r="I48" s="32" t="s">
        <v>981</v>
      </c>
      <c r="J48" s="32" t="s">
        <v>430</v>
      </c>
      <c r="K48" s="430"/>
      <c r="L48" s="166" t="s">
        <v>6</v>
      </c>
      <c r="M48" s="12"/>
      <c r="N48" s="12"/>
      <c r="O48" s="169">
        <f t="shared" si="60"/>
        <v>0</v>
      </c>
      <c r="P48" s="107">
        <f>IF(AND(D44="M",L48="N/A (Please provide reason)"),1,0)</f>
        <v>0</v>
      </c>
      <c r="Q48" s="141">
        <f>IF(E44 = "YES",1,0)</f>
        <v>1</v>
      </c>
      <c r="R48" s="141">
        <f>IF(F44 = "YES",1,0)</f>
        <v>0</v>
      </c>
      <c r="S48" s="141">
        <f>IF(G44 = "YES",1,0)</f>
        <v>0</v>
      </c>
    </row>
    <row r="49" spans="1:19" ht="58" x14ac:dyDescent="0.35">
      <c r="A49" s="245" t="s">
        <v>761</v>
      </c>
      <c r="B49" s="395"/>
      <c r="C49" s="408"/>
      <c r="D49" s="400"/>
      <c r="E49" s="412"/>
      <c r="F49" s="415"/>
      <c r="G49" s="296"/>
      <c r="H49" s="32" t="s">
        <v>841</v>
      </c>
      <c r="I49" s="32" t="s">
        <v>842</v>
      </c>
      <c r="J49" s="32" t="s">
        <v>794</v>
      </c>
      <c r="K49" s="430"/>
      <c r="L49" s="166" t="s">
        <v>6</v>
      </c>
      <c r="M49" s="12"/>
      <c r="N49" s="12"/>
      <c r="O49" s="169">
        <f t="shared" si="60"/>
        <v>0</v>
      </c>
      <c r="P49" s="107">
        <f>IF(AND(D44="M",L49="N/A (Please provide reason)"),1,0)</f>
        <v>0</v>
      </c>
      <c r="Q49" s="141">
        <f>IF(E44 = "YES",1,0)</f>
        <v>1</v>
      </c>
      <c r="R49" s="141">
        <f>IF(F44 = "YES",1,0)</f>
        <v>0</v>
      </c>
      <c r="S49" s="141">
        <f>IF(G44 = "YES",1,0)</f>
        <v>0</v>
      </c>
    </row>
    <row r="50" spans="1:19" ht="210.75" customHeight="1" x14ac:dyDescent="0.35">
      <c r="A50" s="245" t="s">
        <v>464</v>
      </c>
      <c r="B50" s="70" t="s">
        <v>560</v>
      </c>
      <c r="C50" s="276" t="s">
        <v>1020</v>
      </c>
      <c r="D50" s="231" t="s">
        <v>346</v>
      </c>
      <c r="E50" s="168" t="s">
        <v>14</v>
      </c>
      <c r="F50" s="34" t="s">
        <v>17</v>
      </c>
      <c r="G50" s="297" t="s">
        <v>17</v>
      </c>
      <c r="H50" s="170" t="s">
        <v>432</v>
      </c>
      <c r="I50" s="170" t="s">
        <v>433</v>
      </c>
      <c r="J50" s="32" t="s">
        <v>982</v>
      </c>
      <c r="K50" s="249" t="s">
        <v>434</v>
      </c>
      <c r="L50" s="166" t="s">
        <v>6</v>
      </c>
      <c r="M50" s="12"/>
      <c r="N50" s="12"/>
      <c r="O50" s="169">
        <f t="shared" si="9"/>
        <v>0</v>
      </c>
      <c r="P50" s="107">
        <f>IF(AND(D50="M",L50="N/A (Please provide reason)"),1,0)</f>
        <v>0</v>
      </c>
      <c r="Q50" s="141">
        <f t="shared" ref="Q50:Q51" si="61">IF(E50 = "YES",1,0)</f>
        <v>1</v>
      </c>
      <c r="R50" s="141">
        <f t="shared" ref="R50:R51" si="62">IF(F50 = "YES",1,0)</f>
        <v>0</v>
      </c>
      <c r="S50" s="141">
        <f t="shared" ref="S50:S51" si="63">IF(G50 = "YES",1,0)</f>
        <v>0</v>
      </c>
    </row>
    <row r="51" spans="1:19" ht="110.9" customHeight="1" x14ac:dyDescent="0.35">
      <c r="A51" s="245" t="s">
        <v>465</v>
      </c>
      <c r="B51" s="394" t="s">
        <v>561</v>
      </c>
      <c r="C51" s="402" t="s">
        <v>1047</v>
      </c>
      <c r="D51" s="398" t="s">
        <v>5</v>
      </c>
      <c r="E51" s="411" t="s">
        <v>14</v>
      </c>
      <c r="F51" s="414" t="s">
        <v>17</v>
      </c>
      <c r="G51" s="421" t="s">
        <v>17</v>
      </c>
      <c r="H51" s="260" t="s">
        <v>437</v>
      </c>
      <c r="I51" s="170" t="s">
        <v>858</v>
      </c>
      <c r="J51" s="170" t="s">
        <v>677</v>
      </c>
      <c r="K51" s="249" t="s">
        <v>435</v>
      </c>
      <c r="L51" s="166" t="s">
        <v>6</v>
      </c>
      <c r="M51" s="12"/>
      <c r="N51" s="12"/>
      <c r="O51" s="169">
        <f t="shared" si="9"/>
        <v>0</v>
      </c>
      <c r="P51" s="107">
        <f>IF(AND(D51="M",L51="N/A (Please provide reason)"),1,0)</f>
        <v>0</v>
      </c>
      <c r="Q51" s="141">
        <f t="shared" si="61"/>
        <v>1</v>
      </c>
      <c r="R51" s="141">
        <f t="shared" si="62"/>
        <v>0</v>
      </c>
      <c r="S51" s="141">
        <f t="shared" si="63"/>
        <v>0</v>
      </c>
    </row>
    <row r="52" spans="1:19" ht="110.9" customHeight="1" x14ac:dyDescent="0.35">
      <c r="A52" s="245" t="s">
        <v>466</v>
      </c>
      <c r="B52" s="395"/>
      <c r="C52" s="408"/>
      <c r="D52" s="399"/>
      <c r="E52" s="412"/>
      <c r="F52" s="415"/>
      <c r="G52" s="431"/>
      <c r="H52" s="260" t="s">
        <v>437</v>
      </c>
      <c r="I52" s="170" t="s">
        <v>859</v>
      </c>
      <c r="J52" s="170" t="s">
        <v>678</v>
      </c>
      <c r="K52" s="249" t="s">
        <v>436</v>
      </c>
      <c r="L52" s="166" t="s">
        <v>6</v>
      </c>
      <c r="M52" s="12"/>
      <c r="N52" s="12"/>
      <c r="O52" s="169">
        <f t="shared" si="9"/>
        <v>0</v>
      </c>
      <c r="P52" s="107">
        <f>IF(AND(D50="M",L52="N/A (Please provide reason)"),1,0)</f>
        <v>0</v>
      </c>
      <c r="Q52" s="141">
        <f t="shared" ref="Q52:S53" si="64">IF(E50 = "YES",1,0)</f>
        <v>1</v>
      </c>
      <c r="R52" s="141">
        <f t="shared" si="64"/>
        <v>0</v>
      </c>
      <c r="S52" s="141">
        <f t="shared" si="64"/>
        <v>0</v>
      </c>
    </row>
    <row r="53" spans="1:19" ht="110.9" customHeight="1" x14ac:dyDescent="0.35">
      <c r="A53" s="245" t="s">
        <v>1070</v>
      </c>
      <c r="B53" s="395"/>
      <c r="C53" s="408"/>
      <c r="D53" s="399"/>
      <c r="E53" s="412"/>
      <c r="F53" s="415"/>
      <c r="G53" s="431"/>
      <c r="H53" s="260" t="s">
        <v>437</v>
      </c>
      <c r="I53" s="170" t="s">
        <v>1073</v>
      </c>
      <c r="J53" s="170" t="s">
        <v>1074</v>
      </c>
      <c r="K53" s="249" t="s">
        <v>1075</v>
      </c>
      <c r="L53" s="166" t="s">
        <v>6</v>
      </c>
      <c r="M53" s="12"/>
      <c r="N53" s="12"/>
      <c r="O53" s="169">
        <f t="shared" ref="O53:O55" si="65">IF(L53="","0",IF(L53="Pass",1,IF(L53="Fail",0,IF(L53="TBD",0,IF(L53="N/A (Please provide reason)",1)))))</f>
        <v>0</v>
      </c>
      <c r="P53" s="107">
        <f>IF(AND(D51="M",L53="N/A (Please provide reason)"),1,0)</f>
        <v>0</v>
      </c>
      <c r="Q53" s="141">
        <f t="shared" si="64"/>
        <v>1</v>
      </c>
      <c r="R53" s="141">
        <f t="shared" si="64"/>
        <v>0</v>
      </c>
      <c r="S53" s="141">
        <f t="shared" si="64"/>
        <v>0</v>
      </c>
    </row>
    <row r="54" spans="1:19" ht="110.9" customHeight="1" x14ac:dyDescent="0.35">
      <c r="A54" s="245" t="s">
        <v>762</v>
      </c>
      <c r="B54" s="395"/>
      <c r="C54" s="408"/>
      <c r="D54" s="399"/>
      <c r="E54" s="412"/>
      <c r="F54" s="415"/>
      <c r="G54" s="431"/>
      <c r="H54" s="230" t="s">
        <v>843</v>
      </c>
      <c r="I54" s="32" t="s">
        <v>844</v>
      </c>
      <c r="J54" s="32" t="s">
        <v>677</v>
      </c>
      <c r="K54" s="32" t="s">
        <v>845</v>
      </c>
      <c r="L54" s="166" t="s">
        <v>6</v>
      </c>
      <c r="M54" s="12"/>
      <c r="N54" s="12"/>
      <c r="O54" s="169">
        <f t="shared" si="65"/>
        <v>0</v>
      </c>
      <c r="P54" s="107">
        <f>IF(AND(D51="M",L54="N/A (Please provide reason)"),1,0)</f>
        <v>0</v>
      </c>
      <c r="Q54" s="141">
        <f>IF(E51 = "YES",1,0)</f>
        <v>1</v>
      </c>
      <c r="R54" s="141">
        <f>IF(F51 = "YES",1,0)</f>
        <v>0</v>
      </c>
      <c r="S54" s="141">
        <f>IF(G51 = "YES",1,0)</f>
        <v>0</v>
      </c>
    </row>
    <row r="55" spans="1:19" ht="146.15" customHeight="1" x14ac:dyDescent="0.35">
      <c r="A55" s="245" t="s">
        <v>773</v>
      </c>
      <c r="B55" s="395"/>
      <c r="C55" s="408"/>
      <c r="D55" s="399"/>
      <c r="E55" s="412"/>
      <c r="F55" s="415"/>
      <c r="G55" s="431"/>
      <c r="H55" s="230" t="s">
        <v>843</v>
      </c>
      <c r="I55" s="32" t="s">
        <v>846</v>
      </c>
      <c r="J55" s="32" t="s">
        <v>678</v>
      </c>
      <c r="K55" s="32" t="s">
        <v>847</v>
      </c>
      <c r="L55" s="166" t="s">
        <v>6</v>
      </c>
      <c r="M55" s="12"/>
      <c r="N55" s="12"/>
      <c r="O55" s="169">
        <f t="shared" si="65"/>
        <v>0</v>
      </c>
      <c r="P55" s="107">
        <f>IF(AND(D50="M",L55="N/A (Please provide reason)"),1,0)</f>
        <v>0</v>
      </c>
      <c r="Q55" s="141">
        <f t="shared" ref="Q55:S56" si="66">IF(E50 = "YES",1,0)</f>
        <v>1</v>
      </c>
      <c r="R55" s="141">
        <f t="shared" si="66"/>
        <v>0</v>
      </c>
      <c r="S55" s="141">
        <f t="shared" si="66"/>
        <v>0</v>
      </c>
    </row>
    <row r="56" spans="1:19" ht="146.15" customHeight="1" x14ac:dyDescent="0.35">
      <c r="A56" s="245" t="s">
        <v>1071</v>
      </c>
      <c r="B56" s="405"/>
      <c r="C56" s="403"/>
      <c r="D56" s="404"/>
      <c r="E56" s="413"/>
      <c r="F56" s="416"/>
      <c r="G56" s="422"/>
      <c r="H56" s="230" t="s">
        <v>843</v>
      </c>
      <c r="I56" s="170" t="s">
        <v>1072</v>
      </c>
      <c r="J56" s="170" t="s">
        <v>1076</v>
      </c>
      <c r="K56" s="249" t="s">
        <v>1081</v>
      </c>
      <c r="L56" s="166" t="s">
        <v>6</v>
      </c>
      <c r="M56" s="12"/>
      <c r="N56" s="12"/>
      <c r="O56" s="169">
        <f t="shared" si="9"/>
        <v>0</v>
      </c>
      <c r="P56" s="107">
        <f>IF(AND(D51="M",L56="N/A (Please provide reason)"),1,0)</f>
        <v>0</v>
      </c>
      <c r="Q56" s="141">
        <f t="shared" si="66"/>
        <v>1</v>
      </c>
      <c r="R56" s="141">
        <f t="shared" si="66"/>
        <v>0</v>
      </c>
      <c r="S56" s="141">
        <f t="shared" si="66"/>
        <v>0</v>
      </c>
    </row>
    <row r="57" spans="1:19" ht="102.75" customHeight="1" x14ac:dyDescent="0.35">
      <c r="A57" s="245" t="s">
        <v>467</v>
      </c>
      <c r="B57" s="394" t="s">
        <v>562</v>
      </c>
      <c r="C57" s="402" t="s">
        <v>1187</v>
      </c>
      <c r="D57" s="398" t="s">
        <v>5</v>
      </c>
      <c r="E57" s="411" t="s">
        <v>14</v>
      </c>
      <c r="F57" s="414" t="s">
        <v>17</v>
      </c>
      <c r="G57" s="295" t="s">
        <v>17</v>
      </c>
      <c r="H57" s="260" t="s">
        <v>437</v>
      </c>
      <c r="I57" s="170" t="s">
        <v>594</v>
      </c>
      <c r="J57" s="260" t="s">
        <v>438</v>
      </c>
      <c r="K57" s="249" t="s">
        <v>435</v>
      </c>
      <c r="L57" s="166" t="s">
        <v>6</v>
      </c>
      <c r="M57" s="180"/>
      <c r="N57" s="180"/>
      <c r="O57" s="169">
        <f t="shared" si="9"/>
        <v>0</v>
      </c>
      <c r="P57" s="107">
        <f>IF(AND(D57="M",L57="N/A (Please provide reason)"),1,0)</f>
        <v>0</v>
      </c>
      <c r="Q57" s="141">
        <f>IF(E57 = "YES",1,0)</f>
        <v>1</v>
      </c>
      <c r="R57" s="141">
        <f t="shared" ref="R57:S57" si="67">IF(F57 = "YES",1,0)</f>
        <v>0</v>
      </c>
      <c r="S57" s="141">
        <f t="shared" si="67"/>
        <v>0</v>
      </c>
    </row>
    <row r="58" spans="1:19" ht="120" customHeight="1" x14ac:dyDescent="0.35">
      <c r="A58" s="245" t="s">
        <v>478</v>
      </c>
      <c r="B58" s="395"/>
      <c r="C58" s="408"/>
      <c r="D58" s="399"/>
      <c r="E58" s="412"/>
      <c r="F58" s="415"/>
      <c r="G58" s="296"/>
      <c r="H58" s="260" t="s">
        <v>437</v>
      </c>
      <c r="I58" s="170" t="s">
        <v>595</v>
      </c>
      <c r="J58" s="260" t="s">
        <v>438</v>
      </c>
      <c r="K58" s="249" t="s">
        <v>436</v>
      </c>
      <c r="L58" s="166" t="s">
        <v>6</v>
      </c>
      <c r="M58" s="180"/>
      <c r="N58" s="180"/>
      <c r="O58" s="169">
        <f t="shared" ref="O58:O61" si="68">IF(L58="","0",IF(L58="Pass",1,IF(L58="Fail",0,IF(L58="TBD",0,IF(L58="N/A (Please provide reason)",1)))))</f>
        <v>0</v>
      </c>
      <c r="P58" s="107">
        <f>IF(AND(D57="M",L58="N/A (Please provide reason)"),1,0)</f>
        <v>0</v>
      </c>
      <c r="Q58" s="141">
        <f t="shared" ref="Q58:S59" si="69">IF(E57 = "YES",1,0)</f>
        <v>1</v>
      </c>
      <c r="R58" s="141">
        <f t="shared" si="69"/>
        <v>0</v>
      </c>
      <c r="S58" s="141">
        <f t="shared" si="69"/>
        <v>0</v>
      </c>
    </row>
    <row r="59" spans="1:19" ht="120" customHeight="1" x14ac:dyDescent="0.35">
      <c r="A59" s="245" t="s">
        <v>815</v>
      </c>
      <c r="B59" s="395"/>
      <c r="C59" s="408"/>
      <c r="D59" s="399"/>
      <c r="E59" s="412"/>
      <c r="F59" s="415"/>
      <c r="G59" s="296"/>
      <c r="H59" s="260" t="s">
        <v>437</v>
      </c>
      <c r="I59" s="170" t="s">
        <v>1079</v>
      </c>
      <c r="J59" s="260" t="s">
        <v>438</v>
      </c>
      <c r="K59" s="249" t="s">
        <v>1080</v>
      </c>
      <c r="L59" s="166" t="s">
        <v>6</v>
      </c>
      <c r="M59" s="180"/>
      <c r="N59" s="180"/>
      <c r="O59" s="169">
        <f t="shared" ref="O59" si="70">IF(L59="","0",IF(L59="Pass",1,IF(L59="Fail",0,IF(L59="TBD",0,IF(L59="N/A (Please provide reason)",1)))))</f>
        <v>0</v>
      </c>
      <c r="P59" s="107">
        <f>IF(AND(D58="M",L59="N/A (Please provide reason)"),1,0)</f>
        <v>0</v>
      </c>
      <c r="Q59" s="141">
        <f t="shared" si="69"/>
        <v>0</v>
      </c>
      <c r="R59" s="141">
        <f t="shared" si="69"/>
        <v>0</v>
      </c>
      <c r="S59" s="141">
        <f t="shared" si="69"/>
        <v>0</v>
      </c>
    </row>
    <row r="60" spans="1:19" ht="133.5" customHeight="1" x14ac:dyDescent="0.35">
      <c r="A60" s="245" t="s">
        <v>774</v>
      </c>
      <c r="B60" s="395"/>
      <c r="C60" s="408"/>
      <c r="D60" s="399"/>
      <c r="E60" s="412"/>
      <c r="F60" s="415"/>
      <c r="G60" s="296"/>
      <c r="H60" s="230" t="s">
        <v>843</v>
      </c>
      <c r="I60" s="32" t="s">
        <v>594</v>
      </c>
      <c r="J60" s="230" t="s">
        <v>438</v>
      </c>
      <c r="K60" s="32" t="s">
        <v>845</v>
      </c>
      <c r="L60" s="166" t="s">
        <v>6</v>
      </c>
      <c r="M60" s="180"/>
      <c r="N60" s="180"/>
      <c r="O60" s="169">
        <f t="shared" si="68"/>
        <v>0</v>
      </c>
      <c r="P60" s="107">
        <f>IF(AND(D57="M",L60="N/A (Please provide reason)"),1,0)</f>
        <v>0</v>
      </c>
      <c r="Q60" s="141">
        <f>IF(E57 = "YES",1,0)</f>
        <v>1</v>
      </c>
      <c r="R60" s="141">
        <f>IF(F57 = "YES",1,0)</f>
        <v>0</v>
      </c>
      <c r="S60" s="141">
        <f>IF(G57 = "YES",1,0)</f>
        <v>0</v>
      </c>
    </row>
    <row r="61" spans="1:19" ht="165" customHeight="1" x14ac:dyDescent="0.35">
      <c r="A61" s="245" t="s">
        <v>775</v>
      </c>
      <c r="B61" s="395"/>
      <c r="C61" s="408"/>
      <c r="D61" s="399"/>
      <c r="E61" s="412"/>
      <c r="F61" s="415"/>
      <c r="G61" s="298"/>
      <c r="H61" s="230" t="s">
        <v>843</v>
      </c>
      <c r="I61" s="170" t="s">
        <v>595</v>
      </c>
      <c r="J61" s="230" t="s">
        <v>438</v>
      </c>
      <c r="K61" s="249" t="s">
        <v>436</v>
      </c>
      <c r="L61" s="166" t="s">
        <v>6</v>
      </c>
      <c r="M61" s="180"/>
      <c r="N61" s="180"/>
      <c r="O61" s="169">
        <f t="shared" si="68"/>
        <v>0</v>
      </c>
      <c r="P61" s="107">
        <f>IF(AND(D56="M",L61="N/A (Please provide reason)"),1,0)</f>
        <v>0</v>
      </c>
      <c r="Q61" s="141">
        <f>IF(E56 = "YES",1,0)</f>
        <v>0</v>
      </c>
      <c r="R61" s="141">
        <f t="shared" ref="R61" si="71">IF(F56 = "YES",1,0)</f>
        <v>0</v>
      </c>
      <c r="S61" s="141">
        <f t="shared" ref="S61" si="72">IF(G56 = "YES",1,0)</f>
        <v>0</v>
      </c>
    </row>
    <row r="62" spans="1:19" ht="165" customHeight="1" x14ac:dyDescent="0.35">
      <c r="A62" s="245" t="s">
        <v>816</v>
      </c>
      <c r="B62" s="405"/>
      <c r="C62" s="403"/>
      <c r="D62" s="404"/>
      <c r="E62" s="413"/>
      <c r="F62" s="416"/>
      <c r="G62" s="298"/>
      <c r="H62" s="230" t="s">
        <v>843</v>
      </c>
      <c r="I62" s="170" t="s">
        <v>1079</v>
      </c>
      <c r="J62" s="230" t="s">
        <v>438</v>
      </c>
      <c r="K62" s="249" t="s">
        <v>1081</v>
      </c>
      <c r="L62" s="166" t="s">
        <v>6</v>
      </c>
      <c r="M62" s="180"/>
      <c r="N62" s="180"/>
      <c r="O62" s="169">
        <f t="shared" si="9"/>
        <v>0</v>
      </c>
      <c r="P62" s="107">
        <f>IF(AND(D57="M",L62="N/A (Please provide reason)"),1,0)</f>
        <v>0</v>
      </c>
      <c r="Q62" s="141">
        <f>IF(E57 = "YES",1,0)</f>
        <v>1</v>
      </c>
      <c r="R62" s="141">
        <f t="shared" ref="R62:S62" si="73">IF(F57 = "YES",1,0)</f>
        <v>0</v>
      </c>
      <c r="S62" s="141">
        <f t="shared" si="73"/>
        <v>0</v>
      </c>
    </row>
    <row r="63" spans="1:19" ht="113.9" customHeight="1" x14ac:dyDescent="0.35">
      <c r="A63" s="245" t="s">
        <v>479</v>
      </c>
      <c r="B63" s="394" t="s">
        <v>563</v>
      </c>
      <c r="C63" s="402" t="s">
        <v>1048</v>
      </c>
      <c r="D63" s="409" t="s">
        <v>21</v>
      </c>
      <c r="E63" s="411" t="s">
        <v>14</v>
      </c>
      <c r="F63" s="414" t="s">
        <v>17</v>
      </c>
      <c r="G63" s="421" t="s">
        <v>17</v>
      </c>
      <c r="H63" s="32" t="s">
        <v>469</v>
      </c>
      <c r="I63" s="32" t="s">
        <v>439</v>
      </c>
      <c r="J63" s="33" t="s">
        <v>541</v>
      </c>
      <c r="K63" s="32" t="s">
        <v>896</v>
      </c>
      <c r="L63" s="166" t="s">
        <v>6</v>
      </c>
      <c r="M63" s="12"/>
      <c r="N63" s="12"/>
      <c r="O63" s="169">
        <f t="shared" si="9"/>
        <v>0</v>
      </c>
      <c r="P63" s="107">
        <f>IF(AND(D63="M",L63="N/A (Please provide reason)"),1,0)</f>
        <v>0</v>
      </c>
      <c r="Q63" s="141">
        <f t="shared" ref="Q63:Q66" si="74">IF(E63 = "YES",1,0)</f>
        <v>1</v>
      </c>
      <c r="R63" s="141">
        <f t="shared" ref="R63" si="75">IF(F63 = "YES",1,0)</f>
        <v>0</v>
      </c>
      <c r="S63" s="141">
        <f t="shared" ref="S63" si="76">IF(G63 = "YES",1,0)</f>
        <v>0</v>
      </c>
    </row>
    <row r="64" spans="1:19" s="284" customFormat="1" ht="113.9" customHeight="1" x14ac:dyDescent="0.35">
      <c r="A64" s="245" t="s">
        <v>776</v>
      </c>
      <c r="B64" s="405"/>
      <c r="C64" s="403"/>
      <c r="D64" s="410"/>
      <c r="E64" s="413"/>
      <c r="F64" s="416"/>
      <c r="G64" s="422"/>
      <c r="H64" s="32" t="s">
        <v>959</v>
      </c>
      <c r="I64" s="32" t="s">
        <v>439</v>
      </c>
      <c r="J64" s="33" t="s">
        <v>972</v>
      </c>
      <c r="K64" s="32" t="s">
        <v>960</v>
      </c>
      <c r="L64" s="166" t="s">
        <v>6</v>
      </c>
      <c r="M64" s="283"/>
      <c r="N64" s="283"/>
      <c r="O64" s="169">
        <f t="shared" ref="O64" si="77">IF(L64="","0",IF(L64="Pass",1,IF(L64="Fail",0,IF(L64="TBD",0,IF(L64="N/A (Please provide reason)",1)))))</f>
        <v>0</v>
      </c>
      <c r="P64" s="107">
        <f>IF(AND(D63="M",L64="N/A (Please provide reason)"),1,0)</f>
        <v>0</v>
      </c>
      <c r="Q64" s="141">
        <f>IF(E63 = "YES",1,0)</f>
        <v>1</v>
      </c>
      <c r="R64" s="141">
        <f t="shared" ref="R64:S64" si="78">IF(F63 = "YES",1,0)</f>
        <v>0</v>
      </c>
      <c r="S64" s="141">
        <f t="shared" si="78"/>
        <v>0</v>
      </c>
    </row>
    <row r="65" spans="1:19" ht="211.5" customHeight="1" x14ac:dyDescent="0.35">
      <c r="A65" s="245" t="s">
        <v>480</v>
      </c>
      <c r="B65" s="248" t="s">
        <v>564</v>
      </c>
      <c r="C65" s="273" t="s">
        <v>1049</v>
      </c>
      <c r="D65" s="231" t="s">
        <v>346</v>
      </c>
      <c r="E65" s="168" t="s">
        <v>14</v>
      </c>
      <c r="F65" s="34" t="s">
        <v>17</v>
      </c>
      <c r="G65" s="297" t="s">
        <v>17</v>
      </c>
      <c r="H65" s="32" t="s">
        <v>440</v>
      </c>
      <c r="I65" s="32" t="s">
        <v>441</v>
      </c>
      <c r="J65" s="32" t="s">
        <v>897</v>
      </c>
      <c r="K65" s="32" t="s">
        <v>908</v>
      </c>
      <c r="L65" s="166" t="s">
        <v>6</v>
      </c>
      <c r="M65" s="12"/>
      <c r="N65" s="12"/>
      <c r="O65" s="169">
        <f t="shared" si="9"/>
        <v>0</v>
      </c>
      <c r="P65" s="107">
        <f>IF(AND(D65="M",L65="N/A (Please provide reason)"),1,0)</f>
        <v>0</v>
      </c>
      <c r="Q65" s="141">
        <f t="shared" si="74"/>
        <v>1</v>
      </c>
      <c r="R65" s="141">
        <f t="shared" ref="R65:R66" si="79">IF(F65 = "YES",1,0)</f>
        <v>0</v>
      </c>
      <c r="S65" s="141">
        <f t="shared" ref="S65:S66" si="80">IF(G65 = "YES",1,0)</f>
        <v>0</v>
      </c>
    </row>
    <row r="66" spans="1:19" ht="57.65" customHeight="1" x14ac:dyDescent="0.35">
      <c r="A66" s="245" t="s">
        <v>481</v>
      </c>
      <c r="B66" s="394" t="s">
        <v>565</v>
      </c>
      <c r="C66" s="402" t="s">
        <v>1050</v>
      </c>
      <c r="D66" s="398" t="s">
        <v>5</v>
      </c>
      <c r="E66" s="411" t="s">
        <v>14</v>
      </c>
      <c r="F66" s="414" t="s">
        <v>17</v>
      </c>
      <c r="G66" s="421" t="s">
        <v>17</v>
      </c>
      <c r="H66" s="396" t="s">
        <v>472</v>
      </c>
      <c r="I66" s="32" t="s">
        <v>470</v>
      </c>
      <c r="J66" s="32" t="s">
        <v>473</v>
      </c>
      <c r="K66" s="396" t="s">
        <v>983</v>
      </c>
      <c r="L66" s="166" t="s">
        <v>6</v>
      </c>
      <c r="M66" s="12"/>
      <c r="N66" s="12"/>
      <c r="O66" s="169">
        <f t="shared" si="9"/>
        <v>0</v>
      </c>
      <c r="P66" s="107">
        <f>IF(AND(D66="M",L66="N/A (Please provide reason)"),1,0)</f>
        <v>0</v>
      </c>
      <c r="Q66" s="141">
        <f t="shared" si="74"/>
        <v>1</v>
      </c>
      <c r="R66" s="141">
        <f t="shared" si="79"/>
        <v>0</v>
      </c>
      <c r="S66" s="141">
        <f t="shared" si="80"/>
        <v>0</v>
      </c>
    </row>
    <row r="67" spans="1:19" ht="131.9" customHeight="1" x14ac:dyDescent="0.35">
      <c r="A67" s="245" t="s">
        <v>482</v>
      </c>
      <c r="B67" s="395"/>
      <c r="C67" s="408"/>
      <c r="D67" s="399"/>
      <c r="E67" s="412"/>
      <c r="F67" s="415"/>
      <c r="G67" s="431"/>
      <c r="H67" s="406"/>
      <c r="I67" s="32" t="s">
        <v>471</v>
      </c>
      <c r="J67" s="32" t="s">
        <v>474</v>
      </c>
      <c r="K67" s="406"/>
      <c r="L67" s="166" t="s">
        <v>6</v>
      </c>
      <c r="M67" s="12"/>
      <c r="N67" s="12"/>
      <c r="O67" s="169">
        <f t="shared" si="9"/>
        <v>0</v>
      </c>
      <c r="P67" s="107">
        <f>IF(AND(D66="M",L67="N/A (Please provide reason)"),1,0)</f>
        <v>0</v>
      </c>
      <c r="Q67" s="141">
        <f>IF(E66 = "YES",1,0)</f>
        <v>1</v>
      </c>
      <c r="R67" s="141">
        <f t="shared" ref="R67:S67" si="81">IF(F66 = "YES",1,0)</f>
        <v>0</v>
      </c>
      <c r="S67" s="141">
        <f t="shared" si="81"/>
        <v>0</v>
      </c>
    </row>
    <row r="68" spans="1:19" ht="131.9" customHeight="1" x14ac:dyDescent="0.35">
      <c r="A68" s="245" t="s">
        <v>777</v>
      </c>
      <c r="B68" s="395"/>
      <c r="C68" s="408"/>
      <c r="D68" s="399"/>
      <c r="E68" s="412"/>
      <c r="F68" s="415"/>
      <c r="G68" s="431"/>
      <c r="H68" s="396" t="s">
        <v>909</v>
      </c>
      <c r="I68" s="32" t="s">
        <v>470</v>
      </c>
      <c r="J68" s="32" t="s">
        <v>473</v>
      </c>
      <c r="K68" s="33" t="s">
        <v>910</v>
      </c>
      <c r="L68" s="166" t="s">
        <v>6</v>
      </c>
      <c r="M68" s="12"/>
      <c r="N68" s="12"/>
      <c r="O68" s="169">
        <f t="shared" ref="O68" si="82">IF(L68="","0",IF(L68="Pass",1,IF(L68="Fail",0,IF(L68="TBD",0,IF(L68="N/A (Please provide reason)",1)))))</f>
        <v>0</v>
      </c>
      <c r="P68" s="107">
        <f>IF(AND(D66="M",L68="N/A (Please provide reason)"),1,0)</f>
        <v>0</v>
      </c>
      <c r="Q68" s="141">
        <f>IF(E66 = "YES",1,0)</f>
        <v>1</v>
      </c>
      <c r="R68" s="141">
        <f>IF(F66 = "YES",1,0)</f>
        <v>0</v>
      </c>
      <c r="S68" s="141">
        <f>IF(G66 = "YES",1,0)</f>
        <v>0</v>
      </c>
    </row>
    <row r="69" spans="1:19" ht="131.9" customHeight="1" x14ac:dyDescent="0.35">
      <c r="A69" s="245" t="s">
        <v>778</v>
      </c>
      <c r="B69" s="405"/>
      <c r="C69" s="403"/>
      <c r="D69" s="404"/>
      <c r="E69" s="413"/>
      <c r="F69" s="416"/>
      <c r="G69" s="422"/>
      <c r="H69" s="406"/>
      <c r="I69" s="32" t="s">
        <v>825</v>
      </c>
      <c r="J69" s="32" t="s">
        <v>474</v>
      </c>
      <c r="K69" s="33" t="s">
        <v>910</v>
      </c>
      <c r="L69" s="166" t="s">
        <v>6</v>
      </c>
      <c r="M69" s="12"/>
      <c r="N69" s="12"/>
      <c r="O69" s="169">
        <f t="shared" ref="O69" si="83">IF(L69="","0",IF(L69="Pass",1,IF(L69="Fail",0,IF(L69="TBD",0,IF(L69="N/A (Please provide reason)",1)))))</f>
        <v>0</v>
      </c>
      <c r="P69" s="107">
        <f>IF(AND(D66="M",L69="N/A (Please provide reason)"),1,0)</f>
        <v>0</v>
      </c>
      <c r="Q69" s="141">
        <f>IF(E66 = "YES",1,0)</f>
        <v>1</v>
      </c>
      <c r="R69" s="141">
        <f t="shared" ref="R69:S69" si="84">IF(F66 = "YES",1,0)</f>
        <v>0</v>
      </c>
      <c r="S69" s="141">
        <f t="shared" si="84"/>
        <v>0</v>
      </c>
    </row>
    <row r="70" spans="1:19" ht="50.9" customHeight="1" x14ac:dyDescent="0.35">
      <c r="A70" s="245" t="s">
        <v>496</v>
      </c>
      <c r="B70" s="394" t="s">
        <v>631</v>
      </c>
      <c r="C70" s="402" t="s">
        <v>1021</v>
      </c>
      <c r="D70" s="398" t="s">
        <v>5</v>
      </c>
      <c r="E70" s="411" t="s">
        <v>14</v>
      </c>
      <c r="F70" s="414" t="s">
        <v>17</v>
      </c>
      <c r="G70" s="421" t="s">
        <v>17</v>
      </c>
      <c r="H70" s="32" t="s">
        <v>475</v>
      </c>
      <c r="I70" s="32" t="s">
        <v>865</v>
      </c>
      <c r="J70" s="32" t="s">
        <v>911</v>
      </c>
      <c r="K70" s="230" t="s">
        <v>797</v>
      </c>
      <c r="L70" s="166" t="s">
        <v>6</v>
      </c>
      <c r="M70" s="12"/>
      <c r="N70" s="12"/>
      <c r="O70" s="169">
        <f t="shared" si="9"/>
        <v>0</v>
      </c>
      <c r="P70" s="107">
        <f>IF(AND(D70="M",L70="N/A (Please provide reason)"),1,0)</f>
        <v>0</v>
      </c>
      <c r="Q70" s="141">
        <f>IF(E70 = "YES",1,0)</f>
        <v>1</v>
      </c>
      <c r="R70" s="141">
        <f t="shared" ref="R70:S70" si="85">IF(F70 = "YES",1,0)</f>
        <v>0</v>
      </c>
      <c r="S70" s="141">
        <f t="shared" si="85"/>
        <v>0</v>
      </c>
    </row>
    <row r="71" spans="1:19" ht="64.5" customHeight="1" x14ac:dyDescent="0.35">
      <c r="A71" s="245" t="s">
        <v>811</v>
      </c>
      <c r="B71" s="395"/>
      <c r="C71" s="408"/>
      <c r="D71" s="399"/>
      <c r="E71" s="412"/>
      <c r="F71" s="415"/>
      <c r="G71" s="431"/>
      <c r="H71" s="32" t="s">
        <v>912</v>
      </c>
      <c r="I71" s="32" t="s">
        <v>913</v>
      </c>
      <c r="J71" s="32" t="s">
        <v>961</v>
      </c>
      <c r="K71" s="230" t="s">
        <v>914</v>
      </c>
      <c r="L71" s="166" t="s">
        <v>6</v>
      </c>
      <c r="M71" s="12"/>
      <c r="N71" s="12"/>
      <c r="O71" s="169">
        <f t="shared" ref="O71" si="86">IF(L71="","0",IF(L71="Pass",1,IF(L71="Fail",0,IF(L71="TBD",0,IF(L71="N/A (Please provide reason)",1)))))</f>
        <v>0</v>
      </c>
      <c r="P71" s="107">
        <f>IF(AND(D70="M",L71="N/A (Please provide reason)"),1,0)</f>
        <v>0</v>
      </c>
      <c r="Q71" s="141">
        <f>IF(E70 = "YES",1,0)</f>
        <v>1</v>
      </c>
      <c r="R71" s="141">
        <f t="shared" ref="R71:S71" si="87">IF(F70 = "YES",1,0)</f>
        <v>0</v>
      </c>
      <c r="S71" s="141">
        <f t="shared" si="87"/>
        <v>0</v>
      </c>
    </row>
    <row r="72" spans="1:19" ht="52.4" customHeight="1" x14ac:dyDescent="0.35">
      <c r="A72" s="245" t="s">
        <v>497</v>
      </c>
      <c r="B72" s="395"/>
      <c r="C72" s="408"/>
      <c r="D72" s="399"/>
      <c r="E72" s="412"/>
      <c r="F72" s="415"/>
      <c r="G72" s="431"/>
      <c r="H72" s="32" t="s">
        <v>476</v>
      </c>
      <c r="I72" s="32" t="s">
        <v>866</v>
      </c>
      <c r="J72" s="32" t="s">
        <v>915</v>
      </c>
      <c r="K72" s="230" t="s">
        <v>798</v>
      </c>
      <c r="L72" s="166" t="s">
        <v>6</v>
      </c>
      <c r="M72" s="12"/>
      <c r="N72" s="12"/>
      <c r="O72" s="169">
        <f t="shared" si="9"/>
        <v>0</v>
      </c>
      <c r="P72" s="107">
        <f>IF(AND(D70="M",L72="N/A (Please provide reason)"),1,0)</f>
        <v>0</v>
      </c>
      <c r="Q72" s="141">
        <f>IF(E70 = "YES",1,0)</f>
        <v>1</v>
      </c>
      <c r="R72" s="141">
        <f>IF(F70 = "YES",1,0)</f>
        <v>0</v>
      </c>
      <c r="S72" s="141">
        <f>IF(G70 = "YES",1,0)</f>
        <v>0</v>
      </c>
    </row>
    <row r="73" spans="1:19" ht="52.4" customHeight="1" x14ac:dyDescent="0.35">
      <c r="A73" s="245" t="s">
        <v>812</v>
      </c>
      <c r="B73" s="395"/>
      <c r="C73" s="408"/>
      <c r="D73" s="399"/>
      <c r="E73" s="412"/>
      <c r="F73" s="415"/>
      <c r="G73" s="431"/>
      <c r="H73" s="32" t="s">
        <v>916</v>
      </c>
      <c r="I73" s="32" t="s">
        <v>917</v>
      </c>
      <c r="J73" s="32" t="s">
        <v>918</v>
      </c>
      <c r="K73" s="230" t="s">
        <v>919</v>
      </c>
      <c r="L73" s="166" t="s">
        <v>6</v>
      </c>
      <c r="M73" s="12"/>
      <c r="N73" s="12"/>
      <c r="O73" s="169">
        <f t="shared" ref="O73" si="88">IF(L73="","0",IF(L73="Pass",1,IF(L73="Fail",0,IF(L73="TBD",0,IF(L73="N/A (Please provide reason)",1)))))</f>
        <v>0</v>
      </c>
      <c r="P73" s="107">
        <f>IF(AND(D70="M",L73="N/A (Please provide reason)"),1,0)</f>
        <v>0</v>
      </c>
      <c r="Q73" s="141">
        <f>IF(E70 = "YES",1,0)</f>
        <v>1</v>
      </c>
      <c r="R73" s="141">
        <f>IF(F70 = "YES",1,0)</f>
        <v>0</v>
      </c>
      <c r="S73" s="141">
        <f>IF(G70 = "YES",1,0)</f>
        <v>0</v>
      </c>
    </row>
    <row r="74" spans="1:19" ht="52.4" customHeight="1" x14ac:dyDescent="0.35">
      <c r="A74" s="245" t="s">
        <v>498</v>
      </c>
      <c r="B74" s="395"/>
      <c r="C74" s="408"/>
      <c r="D74" s="399"/>
      <c r="E74" s="412"/>
      <c r="F74" s="415"/>
      <c r="G74" s="431"/>
      <c r="H74" s="32" t="s">
        <v>687</v>
      </c>
      <c r="I74" s="32" t="s">
        <v>867</v>
      </c>
      <c r="J74" s="32" t="s">
        <v>920</v>
      </c>
      <c r="K74" s="230" t="s">
        <v>800</v>
      </c>
      <c r="L74" s="166" t="s">
        <v>6</v>
      </c>
      <c r="M74" s="12"/>
      <c r="N74" s="12"/>
      <c r="O74" s="169">
        <f t="shared" ref="O74" si="89">IF(L74="","0",IF(L74="Pass",1,IF(L74="Fail",0,IF(L74="TBD",0,IF(L74="N/A (Please provide reason)",1)))))</f>
        <v>0</v>
      </c>
      <c r="P74" s="107">
        <f>IF(AND(D70="M",L74="N/A (Please provide reason)"),1,0)</f>
        <v>0</v>
      </c>
      <c r="Q74" s="141">
        <f>IF(E70 = "YES",1,0)</f>
        <v>1</v>
      </c>
      <c r="R74" s="141">
        <f>IF(F70 = "YES",1,0)</f>
        <v>0</v>
      </c>
      <c r="S74" s="141">
        <f>IF(G70 = "YES",1,0)</f>
        <v>0</v>
      </c>
    </row>
    <row r="75" spans="1:19" ht="52.4" customHeight="1" x14ac:dyDescent="0.35">
      <c r="A75" s="245" t="s">
        <v>813</v>
      </c>
      <c r="B75" s="395"/>
      <c r="C75" s="408"/>
      <c r="D75" s="399"/>
      <c r="E75" s="412"/>
      <c r="F75" s="415"/>
      <c r="G75" s="431"/>
      <c r="H75" s="32" t="s">
        <v>921</v>
      </c>
      <c r="I75" s="32" t="s">
        <v>922</v>
      </c>
      <c r="J75" s="32" t="s">
        <v>923</v>
      </c>
      <c r="K75" s="230" t="s">
        <v>924</v>
      </c>
      <c r="L75" s="166" t="s">
        <v>6</v>
      </c>
      <c r="M75" s="12"/>
      <c r="N75" s="12"/>
      <c r="O75" s="169">
        <f t="shared" ref="O75" si="90">IF(L75="","0",IF(L75="Pass",1,IF(L75="Fail",0,IF(L75="TBD",0,IF(L75="N/A (Please provide reason)",1)))))</f>
        <v>0</v>
      </c>
      <c r="P75" s="107">
        <f>IF(AND(D70="M",L75="N/A (Please provide reason)"),1,0)</f>
        <v>0</v>
      </c>
      <c r="Q75" s="141">
        <f t="shared" ref="Q75:S75" si="91">IF(E70 = "YES",1,0)</f>
        <v>1</v>
      </c>
      <c r="R75" s="141">
        <f t="shared" si="91"/>
        <v>0</v>
      </c>
      <c r="S75" s="141">
        <f t="shared" si="91"/>
        <v>0</v>
      </c>
    </row>
    <row r="76" spans="1:19" ht="52.4" customHeight="1" x14ac:dyDescent="0.35">
      <c r="A76" s="245" t="s">
        <v>499</v>
      </c>
      <c r="B76" s="395"/>
      <c r="C76" s="408"/>
      <c r="D76" s="399"/>
      <c r="E76" s="412"/>
      <c r="F76" s="415"/>
      <c r="G76" s="431"/>
      <c r="H76" s="32" t="s">
        <v>477</v>
      </c>
      <c r="I76" s="32" t="s">
        <v>868</v>
      </c>
      <c r="J76" s="32" t="s">
        <v>925</v>
      </c>
      <c r="K76" s="230" t="s">
        <v>799</v>
      </c>
      <c r="L76" s="166" t="s">
        <v>6</v>
      </c>
      <c r="M76" s="12"/>
      <c r="N76" s="12"/>
      <c r="O76" s="169">
        <f t="shared" ref="O76" si="92">IF(L76="","0",IF(L76="Pass",1,IF(L76="Fail",0,IF(L76="TBD",0,IF(L76="N/A (Please provide reason)",1)))))</f>
        <v>0</v>
      </c>
      <c r="P76" s="107">
        <f>IF(AND(D70="M",L76="N/A (Please provide reason)"),1,0)</f>
        <v>0</v>
      </c>
      <c r="Q76" s="141">
        <f>IF(E70 = "YES",1,0)</f>
        <v>1</v>
      </c>
      <c r="R76" s="141">
        <f>IF(F70 = "YES",1,0)</f>
        <v>0</v>
      </c>
      <c r="S76" s="141">
        <f>IF(G70 = "YES",1,0)</f>
        <v>0</v>
      </c>
    </row>
    <row r="77" spans="1:19" ht="58" x14ac:dyDescent="0.35">
      <c r="A77" s="245" t="s">
        <v>814</v>
      </c>
      <c r="B77" s="395"/>
      <c r="C77" s="408"/>
      <c r="D77" s="399"/>
      <c r="E77" s="412"/>
      <c r="F77" s="415"/>
      <c r="G77" s="431"/>
      <c r="H77" s="32" t="s">
        <v>926</v>
      </c>
      <c r="I77" s="32" t="s">
        <v>927</v>
      </c>
      <c r="J77" s="32" t="s">
        <v>928</v>
      </c>
      <c r="K77" s="230" t="s">
        <v>828</v>
      </c>
      <c r="L77" s="166" t="s">
        <v>6</v>
      </c>
      <c r="M77" s="12"/>
      <c r="N77" s="12"/>
      <c r="O77" s="169">
        <f t="shared" si="9"/>
        <v>0</v>
      </c>
      <c r="P77" s="107">
        <f>IF(AND(D70="M",L77="N/A (Please provide reason)"),1,0)</f>
        <v>0</v>
      </c>
      <c r="Q77" s="141">
        <f>IF(E70 = "YES",1,0)</f>
        <v>1</v>
      </c>
      <c r="R77" s="141">
        <f>IF(F70 = "YES",1,0)</f>
        <v>0</v>
      </c>
      <c r="S77" s="141">
        <f>IF(G70 = "YES",1,0)</f>
        <v>0</v>
      </c>
    </row>
    <row r="78" spans="1:19" ht="54.65" customHeight="1" x14ac:dyDescent="0.35">
      <c r="A78" s="245" t="s">
        <v>500</v>
      </c>
      <c r="B78" s="394" t="s">
        <v>566</v>
      </c>
      <c r="C78" s="402" t="s">
        <v>1051</v>
      </c>
      <c r="D78" s="409" t="s">
        <v>21</v>
      </c>
      <c r="E78" s="411" t="s">
        <v>14</v>
      </c>
      <c r="F78" s="414" t="s">
        <v>17</v>
      </c>
      <c r="G78" s="295" t="s">
        <v>17</v>
      </c>
      <c r="H78" s="396" t="s">
        <v>483</v>
      </c>
      <c r="I78" s="32" t="s">
        <v>484</v>
      </c>
      <c r="J78" s="33" t="s">
        <v>485</v>
      </c>
      <c r="K78" s="230" t="s">
        <v>929</v>
      </c>
      <c r="L78" s="166" t="s">
        <v>6</v>
      </c>
      <c r="M78" s="12"/>
      <c r="N78" s="12"/>
      <c r="O78" s="169">
        <f t="shared" si="9"/>
        <v>0</v>
      </c>
      <c r="P78" s="107">
        <f>IF(AND(D78="M",L78="N/A (Please provide reason)"),1,0)</f>
        <v>0</v>
      </c>
      <c r="Q78" s="141">
        <f>IF(E78 = "YES",1,0)</f>
        <v>1</v>
      </c>
      <c r="R78" s="141">
        <f t="shared" ref="R78:S78" si="93">IF(F78 = "YES",1,0)</f>
        <v>0</v>
      </c>
      <c r="S78" s="141">
        <f t="shared" si="93"/>
        <v>0</v>
      </c>
    </row>
    <row r="79" spans="1:19" ht="54.65" customHeight="1" x14ac:dyDescent="0.35">
      <c r="A79" s="245" t="s">
        <v>501</v>
      </c>
      <c r="B79" s="395"/>
      <c r="C79" s="408"/>
      <c r="D79" s="417"/>
      <c r="E79" s="412"/>
      <c r="F79" s="415"/>
      <c r="G79" s="296"/>
      <c r="H79" s="397"/>
      <c r="I79" s="32" t="s">
        <v>487</v>
      </c>
      <c r="J79" s="33" t="s">
        <v>486</v>
      </c>
      <c r="K79" s="230" t="s">
        <v>930</v>
      </c>
      <c r="L79" s="166" t="s">
        <v>6</v>
      </c>
      <c r="M79" s="12"/>
      <c r="N79" s="12"/>
      <c r="O79" s="169">
        <f t="shared" ref="O79:O80" si="94">IF(L79="","0",IF(L79="Pass",1,IF(L79="Fail",0,IF(L79="TBD",0,IF(L79="N/A (Please provide reason)",1)))))</f>
        <v>0</v>
      </c>
      <c r="P79" s="107">
        <f>IF(AND(D78="M",L79="N/A (Please provide reason)"),1,0)</f>
        <v>0</v>
      </c>
      <c r="Q79" s="141">
        <f>IF(E78 = "YES",1,0)</f>
        <v>1</v>
      </c>
      <c r="R79" s="141">
        <f t="shared" ref="R79:S79" si="95">IF(F78 = "YES",1,0)</f>
        <v>0</v>
      </c>
      <c r="S79" s="141">
        <f t="shared" si="95"/>
        <v>0</v>
      </c>
    </row>
    <row r="80" spans="1:19" ht="54.65" customHeight="1" x14ac:dyDescent="0.35">
      <c r="A80" s="245" t="s">
        <v>815</v>
      </c>
      <c r="B80" s="395"/>
      <c r="C80" s="408"/>
      <c r="D80" s="417"/>
      <c r="E80" s="412"/>
      <c r="F80" s="415"/>
      <c r="G80" s="296"/>
      <c r="H80" s="397"/>
      <c r="I80" s="32" t="s">
        <v>931</v>
      </c>
      <c r="J80" s="33" t="s">
        <v>804</v>
      </c>
      <c r="K80" s="230" t="s">
        <v>973</v>
      </c>
      <c r="L80" s="166" t="s">
        <v>6</v>
      </c>
      <c r="M80" s="12"/>
      <c r="N80" s="12"/>
      <c r="O80" s="169">
        <f t="shared" si="94"/>
        <v>0</v>
      </c>
      <c r="P80" s="107">
        <f>IF(AND(D78="M",L80="N/A (Please provide reason)"),1,0)</f>
        <v>0</v>
      </c>
      <c r="Q80" s="141">
        <f>IF(E78 = "YES",1,0)</f>
        <v>1</v>
      </c>
      <c r="R80" s="141">
        <f>IF(F78 = "YES",1,0)</f>
        <v>0</v>
      </c>
      <c r="S80" s="141">
        <f>IF(G78 = "YES",1,0)</f>
        <v>0</v>
      </c>
    </row>
    <row r="81" spans="1:19" ht="58.4" customHeight="1" x14ac:dyDescent="0.35">
      <c r="A81" s="245" t="s">
        <v>816</v>
      </c>
      <c r="B81" s="405"/>
      <c r="C81" s="403"/>
      <c r="D81" s="410"/>
      <c r="E81" s="413"/>
      <c r="F81" s="416"/>
      <c r="G81" s="298"/>
      <c r="H81" s="406"/>
      <c r="I81" s="32" t="s">
        <v>932</v>
      </c>
      <c r="J81" s="33" t="s">
        <v>803</v>
      </c>
      <c r="K81" s="230" t="s">
        <v>964</v>
      </c>
      <c r="L81" s="166" t="s">
        <v>6</v>
      </c>
      <c r="M81" s="12"/>
      <c r="N81" s="12"/>
      <c r="O81" s="169">
        <f t="shared" si="9"/>
        <v>0</v>
      </c>
      <c r="P81" s="107">
        <f>IF(AND(D78="M",L81="N/A (Please provide reason)"),1,0)</f>
        <v>0</v>
      </c>
      <c r="Q81" s="141">
        <f>IF(E78 = "YES",1,0)</f>
        <v>1</v>
      </c>
      <c r="R81" s="141">
        <f>IF(F78 = "YES",1,0)</f>
        <v>0</v>
      </c>
      <c r="S81" s="141">
        <f>IF(G78 = "YES",1,0)</f>
        <v>0</v>
      </c>
    </row>
    <row r="82" spans="1:19" ht="123.75" customHeight="1" x14ac:dyDescent="0.35">
      <c r="A82" s="245" t="s">
        <v>582</v>
      </c>
      <c r="B82" s="248" t="s">
        <v>567</v>
      </c>
      <c r="C82" s="250" t="s">
        <v>1022</v>
      </c>
      <c r="D82" s="231" t="s">
        <v>346</v>
      </c>
      <c r="E82" s="168" t="s">
        <v>14</v>
      </c>
      <c r="F82" s="34" t="s">
        <v>17</v>
      </c>
      <c r="G82" s="297" t="s">
        <v>17</v>
      </c>
      <c r="H82" s="32" t="s">
        <v>488</v>
      </c>
      <c r="I82" s="32" t="s">
        <v>490</v>
      </c>
      <c r="J82" s="273" t="s">
        <v>489</v>
      </c>
      <c r="K82" s="32"/>
      <c r="L82" s="166" t="s">
        <v>6</v>
      </c>
      <c r="M82" s="12"/>
      <c r="N82" s="12"/>
      <c r="O82" s="169">
        <f t="shared" si="9"/>
        <v>0</v>
      </c>
      <c r="P82" s="107">
        <f>IF(AND(D82="M",L82="N/A (Please provide reason)"),1,0)</f>
        <v>0</v>
      </c>
      <c r="Q82" s="141">
        <f t="shared" ref="Q82:Q84" si="96">IF(E82 = "YES",1,0)</f>
        <v>1</v>
      </c>
      <c r="R82" s="141">
        <f t="shared" ref="R82:R84" si="97">IF(F82 = "YES",1,0)</f>
        <v>0</v>
      </c>
      <c r="S82" s="141">
        <f t="shared" ref="S82:S84" si="98">IF(G82 = "YES",1,0)</f>
        <v>0</v>
      </c>
    </row>
    <row r="83" spans="1:19" ht="107.15" customHeight="1" x14ac:dyDescent="0.35">
      <c r="A83" s="245" t="s">
        <v>613</v>
      </c>
      <c r="B83" s="248" t="s">
        <v>568</v>
      </c>
      <c r="C83" s="250" t="s">
        <v>1023</v>
      </c>
      <c r="D83" s="231" t="s">
        <v>347</v>
      </c>
      <c r="E83" s="168" t="s">
        <v>14</v>
      </c>
      <c r="F83" s="34" t="s">
        <v>17</v>
      </c>
      <c r="G83" s="297" t="s">
        <v>17</v>
      </c>
      <c r="H83" s="32" t="s">
        <v>790</v>
      </c>
      <c r="I83" s="32" t="s">
        <v>789</v>
      </c>
      <c r="J83" s="273" t="s">
        <v>933</v>
      </c>
      <c r="K83" s="32" t="s">
        <v>491</v>
      </c>
      <c r="L83" s="166" t="s">
        <v>6</v>
      </c>
      <c r="M83" s="12"/>
      <c r="N83" s="12"/>
      <c r="O83" s="169">
        <f t="shared" si="9"/>
        <v>0</v>
      </c>
      <c r="P83" s="107">
        <f>IF(AND(D83="M",L83="N/A (Please provide reason)"),1,0)</f>
        <v>0</v>
      </c>
      <c r="Q83" s="141">
        <f t="shared" si="96"/>
        <v>1</v>
      </c>
      <c r="R83" s="141">
        <f t="shared" si="97"/>
        <v>0</v>
      </c>
      <c r="S83" s="141">
        <f t="shared" si="98"/>
        <v>0</v>
      </c>
    </row>
    <row r="84" spans="1:19" ht="124" customHeight="1" x14ac:dyDescent="0.35">
      <c r="A84" s="245" t="s">
        <v>686</v>
      </c>
      <c r="B84" s="248" t="s">
        <v>569</v>
      </c>
      <c r="C84" s="273" t="s">
        <v>1188</v>
      </c>
      <c r="D84" s="227" t="s">
        <v>5</v>
      </c>
      <c r="E84" s="168" t="s">
        <v>14</v>
      </c>
      <c r="F84" s="34" t="s">
        <v>17</v>
      </c>
      <c r="G84" s="297" t="s">
        <v>17</v>
      </c>
      <c r="H84" s="32" t="s">
        <v>492</v>
      </c>
      <c r="I84" s="32" t="s">
        <v>493</v>
      </c>
      <c r="J84" s="273" t="s">
        <v>494</v>
      </c>
      <c r="K84" s="32" t="s">
        <v>495</v>
      </c>
      <c r="L84" s="166" t="s">
        <v>6</v>
      </c>
      <c r="M84" s="12"/>
      <c r="N84" s="12"/>
      <c r="O84" s="169">
        <f t="shared" si="9"/>
        <v>0</v>
      </c>
      <c r="P84" s="107">
        <f>IF(AND(D84="M",L84="N/A (Please provide reason)"),1,0)</f>
        <v>0</v>
      </c>
      <c r="Q84" s="141">
        <f t="shared" si="96"/>
        <v>1</v>
      </c>
      <c r="R84" s="141">
        <f t="shared" si="97"/>
        <v>0</v>
      </c>
      <c r="S84" s="141">
        <f t="shared" si="98"/>
        <v>0</v>
      </c>
    </row>
    <row r="85" spans="1:19" ht="13.4" customHeight="1" x14ac:dyDescent="0.35">
      <c r="A85" s="8" t="s">
        <v>629</v>
      </c>
      <c r="B85" s="8"/>
      <c r="C85" s="9"/>
      <c r="D85" s="10"/>
      <c r="E85" s="10"/>
      <c r="F85" s="10"/>
      <c r="G85" s="10"/>
      <c r="H85" s="10"/>
      <c r="I85" s="10"/>
      <c r="J85" s="10"/>
      <c r="K85" s="10"/>
      <c r="L85" s="10"/>
      <c r="M85" s="10"/>
      <c r="N85" s="10"/>
      <c r="O85" s="11"/>
      <c r="P85" s="11"/>
      <c r="Q85" s="237"/>
      <c r="R85" s="237"/>
      <c r="S85" s="237"/>
    </row>
    <row r="86" spans="1:19" ht="13" x14ac:dyDescent="0.35">
      <c r="A86" s="8" t="s">
        <v>1218</v>
      </c>
      <c r="B86" s="8"/>
      <c r="C86" s="9"/>
      <c r="D86" s="10"/>
      <c r="E86" s="10"/>
      <c r="F86" s="10"/>
      <c r="G86" s="10"/>
      <c r="H86" s="10"/>
      <c r="I86" s="10"/>
      <c r="J86" s="10"/>
      <c r="K86" s="10"/>
      <c r="L86" s="10"/>
      <c r="M86" s="10"/>
      <c r="N86" s="10"/>
      <c r="O86" s="11"/>
      <c r="P86" s="106"/>
      <c r="Q86" s="237"/>
      <c r="R86" s="237"/>
      <c r="S86" s="237"/>
    </row>
    <row r="87" spans="1:19" ht="133.5" customHeight="1" x14ac:dyDescent="0.35">
      <c r="A87" s="251" t="s">
        <v>503</v>
      </c>
      <c r="B87" s="394" t="s">
        <v>570</v>
      </c>
      <c r="C87" s="402" t="s">
        <v>1052</v>
      </c>
      <c r="D87" s="398" t="s">
        <v>5</v>
      </c>
      <c r="E87" s="411" t="s">
        <v>14</v>
      </c>
      <c r="F87" s="414" t="s">
        <v>17</v>
      </c>
      <c r="G87" s="421" t="s">
        <v>17</v>
      </c>
      <c r="H87" s="32" t="s">
        <v>502</v>
      </c>
      <c r="I87" s="32" t="s">
        <v>934</v>
      </c>
      <c r="J87" s="32" t="s">
        <v>679</v>
      </c>
      <c r="K87" s="32" t="s">
        <v>508</v>
      </c>
      <c r="L87" s="166" t="s">
        <v>6</v>
      </c>
      <c r="M87" s="12"/>
      <c r="N87" s="12"/>
      <c r="O87" s="167">
        <f>IF(L87="","0",IF(L87="Pass",1,IF(L87="Fail",0,IF(L87="TBD",0,IF(L87="N/A (Please provide reason)",1)))))</f>
        <v>0</v>
      </c>
      <c r="P87" s="107">
        <f>IF(AND(D87="M",L87="N/A (Please provide reason)"),1,0)</f>
        <v>0</v>
      </c>
      <c r="Q87" s="141">
        <f t="shared" ref="Q87:Q89" si="99">IF(E87 = "YES",1,0)</f>
        <v>1</v>
      </c>
      <c r="R87" s="141">
        <f t="shared" ref="R87" si="100">IF(F87 = "YES",1,0)</f>
        <v>0</v>
      </c>
      <c r="S87" s="141">
        <f t="shared" ref="S87" si="101">IF(G87 = "YES",1,0)</f>
        <v>0</v>
      </c>
    </row>
    <row r="88" spans="1:19" ht="133.5" customHeight="1" x14ac:dyDescent="0.35">
      <c r="A88" s="251" t="s">
        <v>779</v>
      </c>
      <c r="B88" s="405"/>
      <c r="C88" s="403"/>
      <c r="D88" s="404"/>
      <c r="E88" s="413"/>
      <c r="F88" s="416"/>
      <c r="G88" s="422"/>
      <c r="H88" s="32" t="s">
        <v>810</v>
      </c>
      <c r="I88" s="32" t="s">
        <v>965</v>
      </c>
      <c r="J88" s="32" t="s">
        <v>935</v>
      </c>
      <c r="K88" s="277" t="s">
        <v>936</v>
      </c>
      <c r="L88" s="166" t="s">
        <v>6</v>
      </c>
      <c r="M88" s="12"/>
      <c r="N88" s="12"/>
      <c r="O88" s="167">
        <f>IF(L88="","0",IF(L88="Pass",1,IF(L88="Fail",0,IF(L88="TBD",0,IF(L88="N/A (Please provide reason)",1)))))</f>
        <v>0</v>
      </c>
      <c r="P88" s="107">
        <f>IF(AND(D87="M",L88="N/A (Please provide reason)"),1,0)</f>
        <v>0</v>
      </c>
      <c r="Q88" s="141">
        <f>IF(E87 = "YES",1,0)</f>
        <v>1</v>
      </c>
      <c r="R88" s="141">
        <f t="shared" ref="R88:S88" si="102">IF(F87 = "YES",1,0)</f>
        <v>0</v>
      </c>
      <c r="S88" s="141">
        <f t="shared" si="102"/>
        <v>0</v>
      </c>
    </row>
    <row r="89" spans="1:19" ht="62.25" customHeight="1" x14ac:dyDescent="0.35">
      <c r="A89" s="251" t="s">
        <v>504</v>
      </c>
      <c r="B89" s="394" t="s">
        <v>571</v>
      </c>
      <c r="C89" s="402" t="s">
        <v>1053</v>
      </c>
      <c r="D89" s="398" t="s">
        <v>5</v>
      </c>
      <c r="E89" s="411" t="s">
        <v>14</v>
      </c>
      <c r="F89" s="414" t="s">
        <v>17</v>
      </c>
      <c r="G89" s="295" t="s">
        <v>17</v>
      </c>
      <c r="H89" s="396" t="s">
        <v>502</v>
      </c>
      <c r="I89" s="32" t="s">
        <v>937</v>
      </c>
      <c r="J89" s="396" t="s">
        <v>507</v>
      </c>
      <c r="K89" s="396" t="s">
        <v>791</v>
      </c>
      <c r="L89" s="166" t="s">
        <v>6</v>
      </c>
      <c r="M89" s="12"/>
      <c r="N89" s="12"/>
      <c r="O89" s="167">
        <f>IF(L89="","0",IF(L89="Pass",1,IF(L89="Fail",0,IF(L89="TBD",0,IF(L89="N/A (Please provide reason)",1)))))</f>
        <v>0</v>
      </c>
      <c r="P89" s="107">
        <f>IF(AND(D89="M",L89="N/A (Please provide reason)"),1,0)</f>
        <v>0</v>
      </c>
      <c r="Q89" s="141">
        <f t="shared" si="99"/>
        <v>1</v>
      </c>
      <c r="R89" s="141">
        <f t="shared" ref="R89" si="103">IF(F89 = "YES",1,0)</f>
        <v>0</v>
      </c>
      <c r="S89" s="141">
        <f t="shared" ref="S89" si="104">IF(G89 = "YES",1,0)</f>
        <v>0</v>
      </c>
    </row>
    <row r="90" spans="1:19" ht="55.5" customHeight="1" x14ac:dyDescent="0.35">
      <c r="A90" s="251" t="s">
        <v>505</v>
      </c>
      <c r="B90" s="395"/>
      <c r="C90" s="408"/>
      <c r="D90" s="399"/>
      <c r="E90" s="412"/>
      <c r="F90" s="415"/>
      <c r="G90" s="296"/>
      <c r="H90" s="397"/>
      <c r="I90" s="32" t="s">
        <v>938</v>
      </c>
      <c r="J90" s="397"/>
      <c r="K90" s="397"/>
      <c r="L90" s="166" t="s">
        <v>6</v>
      </c>
      <c r="M90" s="12"/>
      <c r="N90" s="12"/>
      <c r="O90" s="167">
        <f>IF(L90="","0",IF(L90="Pass",1,IF(L90="Fail",0,IF(L90="TBD",0,IF(L90="N/A (Please provide reason)",1)))))</f>
        <v>0</v>
      </c>
      <c r="P90" s="107">
        <f>IF(AND(D89="M",L90="N/A (Please provide reason)"),1,0)</f>
        <v>0</v>
      </c>
      <c r="Q90" s="141">
        <f>IF(E89 = "YES",1,0)</f>
        <v>1</v>
      </c>
      <c r="R90" s="141">
        <f t="shared" ref="R90:S90" si="105">IF(F89 = "YES",1,0)</f>
        <v>0</v>
      </c>
      <c r="S90" s="141">
        <f t="shared" si="105"/>
        <v>0</v>
      </c>
    </row>
    <row r="91" spans="1:19" ht="55.5" customHeight="1" x14ac:dyDescent="0.35">
      <c r="A91" s="251" t="s">
        <v>506</v>
      </c>
      <c r="B91" s="395"/>
      <c r="C91" s="408"/>
      <c r="D91" s="399"/>
      <c r="E91" s="412"/>
      <c r="F91" s="415"/>
      <c r="G91" s="296"/>
      <c r="H91" s="406"/>
      <c r="I91" s="32" t="s">
        <v>939</v>
      </c>
      <c r="J91" s="406"/>
      <c r="K91" s="406"/>
      <c r="L91" s="166" t="s">
        <v>6</v>
      </c>
      <c r="M91" s="12"/>
      <c r="N91" s="12"/>
      <c r="O91" s="167">
        <f t="shared" ref="O91:O93" si="106">IF(L91="","0",IF(L91="Pass",1,IF(L91="Fail",0,IF(L91="TBD",0,IF(L91="N/A (Please provide reason)",1)))))</f>
        <v>0</v>
      </c>
      <c r="P91" s="107">
        <f>IF(AND(D89="M",L91="N/A (Please provide reason)"),1,0)</f>
        <v>0</v>
      </c>
      <c r="Q91" s="141">
        <f>IF(E89 = "YES",1,0)</f>
        <v>1</v>
      </c>
      <c r="R91" s="141">
        <f>IF(F89 = "YES",1,0)</f>
        <v>0</v>
      </c>
      <c r="S91" s="141">
        <f>IF(G89 = "YES",1,0)</f>
        <v>0</v>
      </c>
    </row>
    <row r="92" spans="1:19" ht="55.5" customHeight="1" x14ac:dyDescent="0.35">
      <c r="A92" s="251" t="s">
        <v>807</v>
      </c>
      <c r="B92" s="395"/>
      <c r="C92" s="408"/>
      <c r="D92" s="399"/>
      <c r="E92" s="412"/>
      <c r="F92" s="415"/>
      <c r="G92" s="296"/>
      <c r="H92" s="396" t="s">
        <v>810</v>
      </c>
      <c r="I92" s="32" t="s">
        <v>966</v>
      </c>
      <c r="J92" s="396" t="s">
        <v>507</v>
      </c>
      <c r="K92" s="396" t="s">
        <v>940</v>
      </c>
      <c r="L92" s="166" t="s">
        <v>6</v>
      </c>
      <c r="M92" s="12"/>
      <c r="N92" s="12"/>
      <c r="O92" s="167">
        <f t="shared" si="106"/>
        <v>0</v>
      </c>
      <c r="P92" s="107">
        <f>IF(AND(D89="M",L92="N/A (Please provide reason)"),1,0)</f>
        <v>0</v>
      </c>
      <c r="Q92" s="141">
        <f>IF(E89 = "YES",1,0)</f>
        <v>1</v>
      </c>
      <c r="R92" s="141">
        <f>IF(F89 = "YES",1,0)</f>
        <v>0</v>
      </c>
      <c r="S92" s="141">
        <f>IF(G89 = "YES",1,0)</f>
        <v>0</v>
      </c>
    </row>
    <row r="93" spans="1:19" ht="55.5" customHeight="1" x14ac:dyDescent="0.35">
      <c r="A93" s="251" t="s">
        <v>808</v>
      </c>
      <c r="B93" s="395"/>
      <c r="C93" s="408"/>
      <c r="D93" s="399"/>
      <c r="E93" s="412"/>
      <c r="F93" s="415"/>
      <c r="G93" s="296"/>
      <c r="H93" s="397"/>
      <c r="I93" s="32" t="s">
        <v>967</v>
      </c>
      <c r="J93" s="397"/>
      <c r="K93" s="397"/>
      <c r="L93" s="166" t="s">
        <v>6</v>
      </c>
      <c r="M93" s="12"/>
      <c r="N93" s="12"/>
      <c r="O93" s="167">
        <f t="shared" si="106"/>
        <v>0</v>
      </c>
      <c r="P93" s="107">
        <f>IF(AND(D89="M",L93="N/A (Please provide reason)"),1,0)</f>
        <v>0</v>
      </c>
      <c r="Q93" s="141">
        <f>IF(E89 = "YES",1,0)</f>
        <v>1</v>
      </c>
      <c r="R93" s="141">
        <f>IF(F89 = "YES",1,0)</f>
        <v>0</v>
      </c>
      <c r="S93" s="141">
        <f>IF(G89 = "YES",1,0)</f>
        <v>0</v>
      </c>
    </row>
    <row r="94" spans="1:19" ht="83.5" customHeight="1" x14ac:dyDescent="0.35">
      <c r="A94" s="251" t="s">
        <v>809</v>
      </c>
      <c r="B94" s="405"/>
      <c r="C94" s="403"/>
      <c r="D94" s="404"/>
      <c r="E94" s="413"/>
      <c r="F94" s="416"/>
      <c r="G94" s="298"/>
      <c r="H94" s="406"/>
      <c r="I94" s="32" t="s">
        <v>968</v>
      </c>
      <c r="J94" s="406"/>
      <c r="K94" s="406"/>
      <c r="L94" s="166" t="s">
        <v>6</v>
      </c>
      <c r="M94" s="12"/>
      <c r="N94" s="12"/>
      <c r="O94" s="167">
        <f>IF(L94="","0",IF(L94="Pass",1,IF(L94="Fail",0,IF(L94="TBD",0,IF(L94="N/A (Please provide reason)",1)))))</f>
        <v>0</v>
      </c>
      <c r="P94" s="107">
        <f>IF(AND(D89="M",L94="N/A (Please provide reason)"),1,0)</f>
        <v>0</v>
      </c>
      <c r="Q94" s="141">
        <f>IF(E89 = "YES",1,0)</f>
        <v>1</v>
      </c>
      <c r="R94" s="141">
        <f t="shared" ref="R94:S94" si="107">IF(F89 = "YES",1,0)</f>
        <v>0</v>
      </c>
      <c r="S94" s="141">
        <f t="shared" si="107"/>
        <v>0</v>
      </c>
    </row>
    <row r="95" spans="1:19" ht="13" x14ac:dyDescent="0.35">
      <c r="A95" s="8" t="s">
        <v>1189</v>
      </c>
      <c r="B95" s="8"/>
      <c r="C95" s="9"/>
      <c r="D95" s="10"/>
      <c r="E95" s="10"/>
      <c r="F95" s="10"/>
      <c r="G95" s="10"/>
      <c r="H95" s="10"/>
      <c r="I95" s="10"/>
      <c r="J95" s="10"/>
      <c r="K95" s="10"/>
      <c r="L95" s="10"/>
      <c r="M95" s="10"/>
      <c r="N95" s="10"/>
      <c r="O95" s="11"/>
      <c r="P95" s="106"/>
      <c r="Q95" s="237"/>
      <c r="R95" s="237"/>
      <c r="S95" s="237"/>
    </row>
    <row r="96" spans="1:19" ht="13" x14ac:dyDescent="0.35">
      <c r="A96" s="8" t="s">
        <v>988</v>
      </c>
      <c r="B96" s="8"/>
      <c r="C96" s="9"/>
      <c r="D96" s="10"/>
      <c r="E96" s="10"/>
      <c r="F96" s="10"/>
      <c r="G96" s="10"/>
      <c r="H96" s="10"/>
      <c r="I96" s="10"/>
      <c r="J96" s="10"/>
      <c r="K96" s="10"/>
      <c r="L96" s="10"/>
      <c r="M96" s="10"/>
      <c r="N96" s="10"/>
      <c r="O96" s="11"/>
      <c r="P96" s="106"/>
      <c r="Q96" s="237"/>
      <c r="R96" s="237"/>
      <c r="S96" s="237"/>
    </row>
    <row r="97" spans="1:19" ht="111.75" customHeight="1" x14ac:dyDescent="0.35">
      <c r="A97" s="251" t="s">
        <v>583</v>
      </c>
      <c r="B97" s="248" t="s">
        <v>24</v>
      </c>
      <c r="C97" s="276" t="s">
        <v>1024</v>
      </c>
      <c r="D97" s="231" t="s">
        <v>347</v>
      </c>
      <c r="E97" s="168" t="s">
        <v>14</v>
      </c>
      <c r="F97" s="34" t="s">
        <v>17</v>
      </c>
      <c r="G97" s="297" t="s">
        <v>17</v>
      </c>
      <c r="H97" s="32" t="s">
        <v>984</v>
      </c>
      <c r="I97" s="32" t="s">
        <v>848</v>
      </c>
      <c r="J97" s="32" t="s">
        <v>680</v>
      </c>
      <c r="K97" s="32"/>
      <c r="L97" s="166" t="s">
        <v>6</v>
      </c>
      <c r="M97" s="12"/>
      <c r="N97" s="12"/>
      <c r="O97" s="167">
        <f t="shared" ref="O97" si="108">IF(L97="","0",IF(L97="Pass",1,IF(L97="Fail",0,IF(L97="TBD",0,IF(L97="N/A (Please provide reason)",1)))))</f>
        <v>0</v>
      </c>
      <c r="P97" s="107">
        <f>IF(AND(D97="M",L97="N/A (Please provide reason)"),1,0)</f>
        <v>0</v>
      </c>
      <c r="Q97" s="141">
        <f t="shared" ref="Q97" si="109">IF(E97 = "YES",1,0)</f>
        <v>1</v>
      </c>
      <c r="R97" s="141">
        <f t="shared" ref="R97" si="110">IF(F97 = "YES",1,0)</f>
        <v>0</v>
      </c>
      <c r="S97" s="141">
        <f t="shared" ref="S97" si="111">IF(G97 = "YES",1,0)</f>
        <v>0</v>
      </c>
    </row>
    <row r="98" spans="1:19" ht="232" customHeight="1" x14ac:dyDescent="0.35">
      <c r="A98" s="251" t="s">
        <v>584</v>
      </c>
      <c r="B98" s="248" t="s">
        <v>25</v>
      </c>
      <c r="C98" s="276" t="s">
        <v>1054</v>
      </c>
      <c r="D98" s="69" t="s">
        <v>5</v>
      </c>
      <c r="E98" s="168" t="s">
        <v>14</v>
      </c>
      <c r="F98" s="34" t="s">
        <v>17</v>
      </c>
      <c r="G98" s="297" t="s">
        <v>17</v>
      </c>
      <c r="H98" s="32" t="s">
        <v>941</v>
      </c>
      <c r="I98" s="32" t="s">
        <v>942</v>
      </c>
      <c r="J98" s="32" t="s">
        <v>542</v>
      </c>
      <c r="K98" s="32" t="s">
        <v>985</v>
      </c>
      <c r="L98" s="166" t="s">
        <v>6</v>
      </c>
      <c r="M98" s="12"/>
      <c r="N98" s="12"/>
      <c r="O98" s="167">
        <f t="shared" ref="O98:O107" si="112">IF(L98="","0",IF(L98="Pass",1,IF(L98="Fail",0,IF(L98="TBD",0,IF(L98="N/A (Please provide reason)",1)))))</f>
        <v>0</v>
      </c>
      <c r="P98" s="107">
        <f>IF(AND(D98="M",L98="N/A (Please provide reason)"),1,0)</f>
        <v>0</v>
      </c>
      <c r="Q98" s="141">
        <f t="shared" ref="Q98:Q100" si="113">IF(E98 = "YES",1,0)</f>
        <v>1</v>
      </c>
      <c r="R98" s="141">
        <f t="shared" ref="R98:R100" si="114">IF(F98 = "YES",1,0)</f>
        <v>0</v>
      </c>
      <c r="S98" s="141">
        <f t="shared" ref="S98:S100" si="115">IF(G98 = "YES",1,0)</f>
        <v>0</v>
      </c>
    </row>
    <row r="99" spans="1:19" ht="169.5" customHeight="1" x14ac:dyDescent="0.35">
      <c r="A99" s="251" t="s">
        <v>585</v>
      </c>
      <c r="B99" s="248" t="s">
        <v>572</v>
      </c>
      <c r="C99" s="276" t="s">
        <v>1055</v>
      </c>
      <c r="D99" s="178" t="s">
        <v>347</v>
      </c>
      <c r="E99" s="168" t="s">
        <v>14</v>
      </c>
      <c r="F99" s="34" t="s">
        <v>17</v>
      </c>
      <c r="G99" s="299" t="s">
        <v>17</v>
      </c>
      <c r="H99" s="247" t="s">
        <v>511</v>
      </c>
      <c r="I99" s="247" t="s">
        <v>665</v>
      </c>
      <c r="J99" s="247" t="s">
        <v>666</v>
      </c>
      <c r="K99" s="247" t="s">
        <v>512</v>
      </c>
      <c r="L99" s="166" t="s">
        <v>6</v>
      </c>
      <c r="M99" s="12"/>
      <c r="N99" s="12"/>
      <c r="O99" s="167">
        <f t="shared" si="112"/>
        <v>0</v>
      </c>
      <c r="P99" s="107">
        <f>IF(AND(D99="M",L99="N/A (Please provide reason)"),1,0)</f>
        <v>0</v>
      </c>
      <c r="Q99" s="141">
        <f t="shared" si="113"/>
        <v>1</v>
      </c>
      <c r="R99" s="141">
        <f t="shared" si="114"/>
        <v>0</v>
      </c>
      <c r="S99" s="141">
        <f t="shared" si="115"/>
        <v>0</v>
      </c>
    </row>
    <row r="100" spans="1:19" ht="69" customHeight="1" x14ac:dyDescent="0.35">
      <c r="A100" s="251" t="s">
        <v>586</v>
      </c>
      <c r="B100" s="394" t="s">
        <v>573</v>
      </c>
      <c r="C100" s="402" t="s">
        <v>1056</v>
      </c>
      <c r="D100" s="398" t="s">
        <v>5</v>
      </c>
      <c r="E100" s="411" t="s">
        <v>14</v>
      </c>
      <c r="F100" s="414" t="s">
        <v>17</v>
      </c>
      <c r="G100" s="421" t="s">
        <v>17</v>
      </c>
      <c r="H100" s="32" t="s">
        <v>769</v>
      </c>
      <c r="I100" s="32" t="s">
        <v>874</v>
      </c>
      <c r="J100" s="32" t="s">
        <v>514</v>
      </c>
      <c r="K100" s="230" t="s">
        <v>943</v>
      </c>
      <c r="L100" s="166" t="s">
        <v>6</v>
      </c>
      <c r="M100" s="12"/>
      <c r="N100" s="12"/>
      <c r="O100" s="167">
        <f t="shared" si="112"/>
        <v>0</v>
      </c>
      <c r="P100" s="107">
        <f>IF(AND(D100="M",L100="N/A (Please provide reason)"),1,0)</f>
        <v>0</v>
      </c>
      <c r="Q100" s="141">
        <f t="shared" si="113"/>
        <v>1</v>
      </c>
      <c r="R100" s="141">
        <f t="shared" si="114"/>
        <v>0</v>
      </c>
      <c r="S100" s="141">
        <f t="shared" si="115"/>
        <v>0</v>
      </c>
    </row>
    <row r="101" spans="1:19" ht="69" customHeight="1" x14ac:dyDescent="0.35">
      <c r="A101" s="251" t="s">
        <v>587</v>
      </c>
      <c r="B101" s="395"/>
      <c r="C101" s="408"/>
      <c r="D101" s="399"/>
      <c r="E101" s="412"/>
      <c r="F101" s="415"/>
      <c r="G101" s="431"/>
      <c r="H101" s="32" t="s">
        <v>770</v>
      </c>
      <c r="I101" s="32" t="s">
        <v>875</v>
      </c>
      <c r="J101" s="32" t="s">
        <v>515</v>
      </c>
      <c r="K101" s="230" t="s">
        <v>943</v>
      </c>
      <c r="L101" s="166" t="s">
        <v>6</v>
      </c>
      <c r="M101" s="12"/>
      <c r="N101" s="12"/>
      <c r="O101" s="167">
        <f t="shared" ref="O101" si="116">IF(L101="","0",IF(L101="Pass",1,IF(L101="Fail",0,IF(L101="TBD",0,IF(L101="N/A (Please provide reason)",1)))))</f>
        <v>0</v>
      </c>
      <c r="P101" s="107">
        <f>IF(AND(D100="M",L101="N/A (Please provide reason)"),1,0)</f>
        <v>0</v>
      </c>
      <c r="Q101" s="141">
        <f>IF(E100 = "YES",1,0)</f>
        <v>1</v>
      </c>
      <c r="R101" s="141">
        <f t="shared" ref="R101:S101" si="117">IF(F100 = "YES",1,0)</f>
        <v>0</v>
      </c>
      <c r="S101" s="141">
        <f t="shared" si="117"/>
        <v>0</v>
      </c>
    </row>
    <row r="102" spans="1:19" ht="69" customHeight="1" x14ac:dyDescent="0.35">
      <c r="A102" s="251" t="s">
        <v>780</v>
      </c>
      <c r="B102" s="395"/>
      <c r="C102" s="408"/>
      <c r="D102" s="399"/>
      <c r="E102" s="412"/>
      <c r="F102" s="415"/>
      <c r="G102" s="431"/>
      <c r="H102" s="32" t="s">
        <v>944</v>
      </c>
      <c r="I102" s="32" t="s">
        <v>876</v>
      </c>
      <c r="J102" s="32" t="s">
        <v>801</v>
      </c>
      <c r="K102" s="230" t="s">
        <v>952</v>
      </c>
      <c r="L102" s="166" t="s">
        <v>6</v>
      </c>
      <c r="M102" s="12"/>
      <c r="N102" s="12"/>
      <c r="O102" s="167">
        <f t="shared" ref="O102" si="118">IF(L102="","0",IF(L102="Pass",1,IF(L102="Fail",0,IF(L102="TBD",0,IF(L102="N/A (Please provide reason)",1)))))</f>
        <v>0</v>
      </c>
      <c r="P102" s="107">
        <f>IF(AND(D100="M",L102="N/A (Please provide reason)"),1,0)</f>
        <v>0</v>
      </c>
      <c r="Q102" s="141">
        <f>IF(E100 = "YES",1,0)</f>
        <v>1</v>
      </c>
      <c r="R102" s="141">
        <f>IF(F100 = "YES",1,0)</f>
        <v>0</v>
      </c>
      <c r="S102" s="141">
        <f>IF(G100 = "YES",1,0)</f>
        <v>0</v>
      </c>
    </row>
    <row r="103" spans="1:19" ht="149.15" customHeight="1" x14ac:dyDescent="0.35">
      <c r="A103" s="251" t="s">
        <v>805</v>
      </c>
      <c r="B103" s="405"/>
      <c r="C103" s="403"/>
      <c r="D103" s="404"/>
      <c r="E103" s="413"/>
      <c r="F103" s="416"/>
      <c r="G103" s="422"/>
      <c r="H103" s="32" t="s">
        <v>945</v>
      </c>
      <c r="I103" s="32" t="s">
        <v>969</v>
      </c>
      <c r="J103" s="32" t="s">
        <v>802</v>
      </c>
      <c r="K103" s="230" t="s">
        <v>952</v>
      </c>
      <c r="L103" s="166" t="s">
        <v>6</v>
      </c>
      <c r="M103" s="12"/>
      <c r="N103" s="12"/>
      <c r="O103" s="167">
        <f t="shared" si="112"/>
        <v>0</v>
      </c>
      <c r="P103" s="107">
        <f>IF(AND(D100="M",L103="N/A (Please provide reason)"),1,0)</f>
        <v>0</v>
      </c>
      <c r="Q103" s="141">
        <f>IF(E100 = "YES",1,0)</f>
        <v>1</v>
      </c>
      <c r="R103" s="141">
        <f t="shared" ref="R103:S103" si="119">IF(F100 = "YES",1,0)</f>
        <v>0</v>
      </c>
      <c r="S103" s="141">
        <f t="shared" si="119"/>
        <v>0</v>
      </c>
    </row>
    <row r="104" spans="1:19" ht="115.9" customHeight="1" x14ac:dyDescent="0.35">
      <c r="A104" s="251" t="s">
        <v>588</v>
      </c>
      <c r="B104" s="248" t="s">
        <v>574</v>
      </c>
      <c r="C104" s="276" t="s">
        <v>1025</v>
      </c>
      <c r="D104" s="69" t="s">
        <v>5</v>
      </c>
      <c r="E104" s="168" t="s">
        <v>14</v>
      </c>
      <c r="F104" s="34" t="s">
        <v>17</v>
      </c>
      <c r="G104" s="297" t="s">
        <v>17</v>
      </c>
      <c r="H104" s="32" t="s">
        <v>516</v>
      </c>
      <c r="I104" s="32" t="s">
        <v>878</v>
      </c>
      <c r="J104" s="32" t="s">
        <v>681</v>
      </c>
      <c r="K104" s="32" t="s">
        <v>970</v>
      </c>
      <c r="L104" s="166" t="s">
        <v>6</v>
      </c>
      <c r="M104" s="12"/>
      <c r="N104" s="12"/>
      <c r="O104" s="167">
        <f t="shared" si="112"/>
        <v>0</v>
      </c>
      <c r="P104" s="107">
        <f>IF(AND(D104="M",L104="N/A (Please provide reason)"),1,0)</f>
        <v>0</v>
      </c>
      <c r="Q104" s="141">
        <f t="shared" ref="Q104:Q107" si="120">IF(E104 = "YES",1,0)</f>
        <v>1</v>
      </c>
      <c r="R104" s="141">
        <f t="shared" ref="R104:R107" si="121">IF(F104 = "YES",1,0)</f>
        <v>0</v>
      </c>
      <c r="S104" s="141">
        <f t="shared" ref="S104:S107" si="122">IF(G104 = "YES",1,0)</f>
        <v>0</v>
      </c>
    </row>
    <row r="105" spans="1:19" ht="67.5" customHeight="1" x14ac:dyDescent="0.35">
      <c r="A105" s="251" t="s">
        <v>589</v>
      </c>
      <c r="B105" s="248" t="s">
        <v>575</v>
      </c>
      <c r="C105" s="276" t="s">
        <v>1026</v>
      </c>
      <c r="D105" s="69" t="s">
        <v>5</v>
      </c>
      <c r="E105" s="168" t="s">
        <v>14</v>
      </c>
      <c r="F105" s="34" t="s">
        <v>17</v>
      </c>
      <c r="G105" s="297" t="s">
        <v>17</v>
      </c>
      <c r="H105" s="32" t="s">
        <v>513</v>
      </c>
      <c r="I105" s="32" t="s">
        <v>879</v>
      </c>
      <c r="J105" s="32" t="s">
        <v>517</v>
      </c>
      <c r="K105" s="32" t="s">
        <v>971</v>
      </c>
      <c r="L105" s="166" t="s">
        <v>6</v>
      </c>
      <c r="M105" s="12"/>
      <c r="N105" s="12"/>
      <c r="O105" s="167">
        <f t="shared" si="112"/>
        <v>0</v>
      </c>
      <c r="P105" s="107">
        <f>IF(AND(D105="M",L105="N/A (Please provide reason)"),1,0)</f>
        <v>0</v>
      </c>
      <c r="Q105" s="141">
        <f t="shared" si="120"/>
        <v>1</v>
      </c>
      <c r="R105" s="141">
        <f t="shared" si="121"/>
        <v>0</v>
      </c>
      <c r="S105" s="141">
        <f t="shared" si="122"/>
        <v>0</v>
      </c>
    </row>
    <row r="106" spans="1:19" ht="111.75" customHeight="1" x14ac:dyDescent="0.35">
      <c r="A106" s="251" t="s">
        <v>590</v>
      </c>
      <c r="B106" s="248" t="s">
        <v>576</v>
      </c>
      <c r="C106" s="276" t="s">
        <v>1057</v>
      </c>
      <c r="D106" s="69" t="s">
        <v>5</v>
      </c>
      <c r="E106" s="168" t="s">
        <v>14</v>
      </c>
      <c r="F106" s="34" t="s">
        <v>17</v>
      </c>
      <c r="G106" s="297" t="s">
        <v>17</v>
      </c>
      <c r="H106" s="32" t="s">
        <v>518</v>
      </c>
      <c r="I106" s="32" t="s">
        <v>519</v>
      </c>
      <c r="J106" s="32" t="s">
        <v>520</v>
      </c>
      <c r="K106" s="32" t="s">
        <v>521</v>
      </c>
      <c r="L106" s="166" t="s">
        <v>6</v>
      </c>
      <c r="M106" s="12"/>
      <c r="N106" s="12"/>
      <c r="O106" s="167">
        <f t="shared" si="112"/>
        <v>0</v>
      </c>
      <c r="P106" s="107">
        <f>IF(AND(D106="M",L106="N/A (Please provide reason)"),1,0)</f>
        <v>0</v>
      </c>
      <c r="Q106" s="141">
        <f t="shared" si="120"/>
        <v>1</v>
      </c>
      <c r="R106" s="141">
        <f t="shared" si="121"/>
        <v>0</v>
      </c>
      <c r="S106" s="141">
        <f t="shared" si="122"/>
        <v>0</v>
      </c>
    </row>
    <row r="107" spans="1:19" ht="284.25" customHeight="1" x14ac:dyDescent="0.35">
      <c r="A107" s="344" t="s">
        <v>591</v>
      </c>
      <c r="B107" s="345" t="s">
        <v>577</v>
      </c>
      <c r="C107" s="342" t="s">
        <v>1105</v>
      </c>
      <c r="D107" s="69" t="s">
        <v>5</v>
      </c>
      <c r="E107" s="168" t="s">
        <v>14</v>
      </c>
      <c r="F107" s="34" t="s">
        <v>17</v>
      </c>
      <c r="G107" s="297" t="s">
        <v>17</v>
      </c>
      <c r="H107" s="32" t="s">
        <v>946</v>
      </c>
      <c r="I107" s="32" t="s">
        <v>880</v>
      </c>
      <c r="J107" s="32" t="s">
        <v>1104</v>
      </c>
      <c r="K107" s="32" t="s">
        <v>947</v>
      </c>
      <c r="L107" s="166" t="s">
        <v>6</v>
      </c>
      <c r="M107" s="12"/>
      <c r="N107" s="12"/>
      <c r="O107" s="167">
        <f t="shared" si="112"/>
        <v>0</v>
      </c>
      <c r="P107" s="107">
        <f>IF(AND(D107="M",L107="N/A (Please provide reason)"),1,0)</f>
        <v>0</v>
      </c>
      <c r="Q107" s="141">
        <f t="shared" si="120"/>
        <v>1</v>
      </c>
      <c r="R107" s="141">
        <f t="shared" si="121"/>
        <v>0</v>
      </c>
      <c r="S107" s="141">
        <f t="shared" si="122"/>
        <v>0</v>
      </c>
    </row>
    <row r="108" spans="1:19" ht="13" x14ac:dyDescent="0.35">
      <c r="A108" s="8" t="s">
        <v>987</v>
      </c>
      <c r="B108" s="8"/>
      <c r="C108" s="9"/>
      <c r="D108" s="10"/>
      <c r="E108" s="10"/>
      <c r="F108" s="10"/>
      <c r="G108" s="10"/>
      <c r="H108" s="10"/>
      <c r="I108" s="10"/>
      <c r="J108" s="10"/>
      <c r="K108" s="10"/>
      <c r="L108" s="10"/>
      <c r="M108" s="10"/>
      <c r="N108" s="10"/>
      <c r="O108" s="11"/>
      <c r="P108" s="11"/>
      <c r="Q108" s="237"/>
      <c r="R108" s="237"/>
      <c r="S108" s="237"/>
    </row>
    <row r="109" spans="1:19" ht="13" x14ac:dyDescent="0.35">
      <c r="A109" s="71" t="s">
        <v>400</v>
      </c>
      <c r="B109" s="8"/>
      <c r="C109" s="9"/>
      <c r="D109" s="10"/>
      <c r="E109" s="10"/>
      <c r="F109" s="10"/>
      <c r="G109" s="10"/>
      <c r="H109" s="10"/>
      <c r="I109" s="10"/>
      <c r="J109" s="10"/>
      <c r="K109" s="10"/>
      <c r="L109" s="10"/>
      <c r="M109" s="10"/>
      <c r="N109" s="10"/>
      <c r="O109" s="11"/>
      <c r="P109" s="11"/>
      <c r="Q109" s="237"/>
      <c r="R109" s="237"/>
      <c r="S109" s="237"/>
    </row>
    <row r="110" spans="1:19" ht="87" x14ac:dyDescent="0.35">
      <c r="A110" s="346" t="s">
        <v>652</v>
      </c>
      <c r="B110" s="271" t="s">
        <v>29</v>
      </c>
      <c r="C110" s="260" t="s">
        <v>1058</v>
      </c>
      <c r="D110" s="227" t="s">
        <v>5</v>
      </c>
      <c r="E110" s="229" t="s">
        <v>14</v>
      </c>
      <c r="F110" s="288" t="s">
        <v>17</v>
      </c>
      <c r="G110" s="295" t="s">
        <v>17</v>
      </c>
      <c r="H110" s="170" t="s">
        <v>1112</v>
      </c>
      <c r="I110" s="170" t="s">
        <v>1041</v>
      </c>
      <c r="J110" s="170" t="s">
        <v>351</v>
      </c>
      <c r="K110" s="170" t="s">
        <v>1130</v>
      </c>
      <c r="L110" s="166" t="s">
        <v>6</v>
      </c>
      <c r="M110" s="12"/>
      <c r="N110" s="12"/>
      <c r="O110" s="240">
        <f>IF(L110="","0",IF(L110="Pass",1,IF(L110="Fail",0,IF(L110="TBD",0,IF(L110="N/A (Please provide reason)",1)))))</f>
        <v>0</v>
      </c>
      <c r="P110" s="239">
        <f t="shared" ref="P110:P118" si="123">IF(AND(D110="M",L110="N/A (Please provide reason)"),1,0)</f>
        <v>0</v>
      </c>
      <c r="Q110" s="141">
        <f>IF(E110 = "YES",1,0)</f>
        <v>1</v>
      </c>
      <c r="R110" s="141">
        <f t="shared" ref="R110:S110" si="124">IF(F110 = "YES",1,0)</f>
        <v>0</v>
      </c>
      <c r="S110" s="141">
        <f t="shared" si="124"/>
        <v>0</v>
      </c>
    </row>
    <row r="111" spans="1:19" ht="29.25" customHeight="1" x14ac:dyDescent="0.35">
      <c r="A111" s="252" t="s">
        <v>654</v>
      </c>
      <c r="B111" s="70" t="s">
        <v>699</v>
      </c>
      <c r="C111" s="276" t="s">
        <v>1027</v>
      </c>
      <c r="D111" s="285" t="s">
        <v>21</v>
      </c>
      <c r="E111" s="168" t="s">
        <v>14</v>
      </c>
      <c r="F111" s="288" t="s">
        <v>17</v>
      </c>
      <c r="G111" s="288" t="s">
        <v>17</v>
      </c>
      <c r="H111" s="277" t="s">
        <v>702</v>
      </c>
      <c r="I111" s="261" t="s">
        <v>704</v>
      </c>
      <c r="J111" s="32" t="s">
        <v>703</v>
      </c>
      <c r="K111" s="246" t="s">
        <v>708</v>
      </c>
      <c r="L111" s="166" t="s">
        <v>6</v>
      </c>
      <c r="M111" s="12"/>
      <c r="N111" s="12"/>
      <c r="O111" s="240">
        <f t="shared" ref="O111:O119" si="125">IF(L111="","0",IF(L111="Pass",1,IF(L111="Fail",0,IF(L111="TBD",0,IF(L111="N/A (Please provide reason)",1)))))</f>
        <v>0</v>
      </c>
      <c r="P111" s="239">
        <f t="shared" si="123"/>
        <v>0</v>
      </c>
      <c r="Q111" s="141">
        <f t="shared" ref="Q111:Q118" si="126">IF(E111 = "YES",1,0)</f>
        <v>1</v>
      </c>
      <c r="R111" s="141">
        <f t="shared" ref="R111:R118" si="127">IF(F111 = "YES",1,0)</f>
        <v>0</v>
      </c>
      <c r="S111" s="141">
        <f t="shared" ref="S111:S118" si="128">IF(G111 = "YES",1,0)</f>
        <v>0</v>
      </c>
    </row>
    <row r="112" spans="1:19" ht="46.5" customHeight="1" x14ac:dyDescent="0.35">
      <c r="A112" s="252" t="s">
        <v>655</v>
      </c>
      <c r="B112" s="70" t="s">
        <v>358</v>
      </c>
      <c r="C112" s="276" t="s">
        <v>1028</v>
      </c>
      <c r="D112" s="69" t="s">
        <v>5</v>
      </c>
      <c r="E112" s="168" t="s">
        <v>14</v>
      </c>
      <c r="F112" s="288" t="s">
        <v>17</v>
      </c>
      <c r="G112" s="295" t="s">
        <v>17</v>
      </c>
      <c r="H112" s="170" t="s">
        <v>359</v>
      </c>
      <c r="I112" s="170" t="s">
        <v>705</v>
      </c>
      <c r="J112" s="170" t="s">
        <v>706</v>
      </c>
      <c r="K112" s="246" t="s">
        <v>707</v>
      </c>
      <c r="L112" s="166" t="s">
        <v>6</v>
      </c>
      <c r="M112" s="12"/>
      <c r="N112" s="12"/>
      <c r="O112" s="240">
        <f t="shared" si="125"/>
        <v>0</v>
      </c>
      <c r="P112" s="239">
        <f t="shared" si="123"/>
        <v>0</v>
      </c>
      <c r="Q112" s="141">
        <f t="shared" si="126"/>
        <v>1</v>
      </c>
      <c r="R112" s="141">
        <f t="shared" si="127"/>
        <v>0</v>
      </c>
      <c r="S112" s="141">
        <f t="shared" si="128"/>
        <v>0</v>
      </c>
    </row>
    <row r="113" spans="1:60" ht="87" x14ac:dyDescent="0.35">
      <c r="A113" s="252" t="s">
        <v>656</v>
      </c>
      <c r="B113" s="248" t="s">
        <v>362</v>
      </c>
      <c r="C113" s="272" t="s">
        <v>1029</v>
      </c>
      <c r="D113" s="227" t="s">
        <v>5</v>
      </c>
      <c r="E113" s="229" t="s">
        <v>14</v>
      </c>
      <c r="F113" s="288" t="s">
        <v>17</v>
      </c>
      <c r="G113" s="295" t="s">
        <v>17</v>
      </c>
      <c r="H113" s="277" t="s">
        <v>361</v>
      </c>
      <c r="I113" s="32" t="s">
        <v>365</v>
      </c>
      <c r="J113" s="32" t="s">
        <v>733</v>
      </c>
      <c r="K113" s="32" t="s">
        <v>364</v>
      </c>
      <c r="L113" s="166" t="s">
        <v>6</v>
      </c>
      <c r="M113" s="12"/>
      <c r="N113" s="12"/>
      <c r="O113" s="240">
        <f t="shared" ref="O113" si="129">IF(L113="","0",IF(L113="Pass",1,IF(L113="Fail",0,IF(L113="TBD",0,IF(L113="N/A (Please provide reason)",1)))))</f>
        <v>0</v>
      </c>
      <c r="P113" s="239">
        <f t="shared" si="123"/>
        <v>0</v>
      </c>
      <c r="Q113" s="141">
        <f t="shared" si="126"/>
        <v>1</v>
      </c>
      <c r="R113" s="141">
        <f t="shared" si="127"/>
        <v>0</v>
      </c>
      <c r="S113" s="141">
        <f t="shared" si="128"/>
        <v>0</v>
      </c>
    </row>
    <row r="114" spans="1:60" ht="280.89999999999998" customHeight="1" x14ac:dyDescent="0.35">
      <c r="A114" s="252" t="s">
        <v>657</v>
      </c>
      <c r="B114" s="271" t="s">
        <v>700</v>
      </c>
      <c r="C114" s="276" t="s">
        <v>1059</v>
      </c>
      <c r="D114" s="69" t="s">
        <v>5</v>
      </c>
      <c r="E114" s="168" t="s">
        <v>14</v>
      </c>
      <c r="F114" s="288" t="s">
        <v>17</v>
      </c>
      <c r="G114" s="288" t="s">
        <v>17</v>
      </c>
      <c r="H114" s="32" t="s">
        <v>717</v>
      </c>
      <c r="I114" s="261" t="s">
        <v>701</v>
      </c>
      <c r="J114" s="32" t="s">
        <v>741</v>
      </c>
      <c r="K114" s="246"/>
      <c r="L114" s="166" t="s">
        <v>6</v>
      </c>
      <c r="M114" s="12"/>
      <c r="N114" s="12"/>
      <c r="O114" s="240">
        <f t="shared" ref="O114:O116" si="130">IF(L114="","0",IF(L114="Pass",1,IF(L114="Fail",0,IF(L114="TBD",0,IF(L114="N/A (Please provide reason)",1)))))</f>
        <v>0</v>
      </c>
      <c r="P114" s="239">
        <f t="shared" si="123"/>
        <v>0</v>
      </c>
      <c r="Q114" s="141">
        <f t="shared" si="126"/>
        <v>1</v>
      </c>
      <c r="R114" s="141">
        <f t="shared" si="127"/>
        <v>0</v>
      </c>
      <c r="S114" s="141">
        <f t="shared" si="128"/>
        <v>0</v>
      </c>
    </row>
    <row r="115" spans="1:60" ht="252" customHeight="1" x14ac:dyDescent="0.35">
      <c r="A115" s="252" t="s">
        <v>658</v>
      </c>
      <c r="B115" s="271" t="s">
        <v>356</v>
      </c>
      <c r="C115" s="276" t="s">
        <v>1060</v>
      </c>
      <c r="D115" s="69" t="s">
        <v>5</v>
      </c>
      <c r="E115" s="168" t="s">
        <v>14</v>
      </c>
      <c r="F115" s="34" t="s">
        <v>17</v>
      </c>
      <c r="G115" s="297" t="s">
        <v>17</v>
      </c>
      <c r="H115" s="32" t="s">
        <v>355</v>
      </c>
      <c r="I115" s="32" t="s">
        <v>522</v>
      </c>
      <c r="J115" s="32" t="s">
        <v>711</v>
      </c>
      <c r="K115" s="246"/>
      <c r="L115" s="166" t="s">
        <v>6</v>
      </c>
      <c r="M115" s="12"/>
      <c r="N115" s="12"/>
      <c r="O115" s="240">
        <f t="shared" si="130"/>
        <v>0</v>
      </c>
      <c r="P115" s="239">
        <f t="shared" si="123"/>
        <v>0</v>
      </c>
      <c r="Q115" s="141">
        <f t="shared" si="126"/>
        <v>1</v>
      </c>
      <c r="R115" s="141">
        <f t="shared" si="127"/>
        <v>0</v>
      </c>
      <c r="S115" s="141">
        <f t="shared" si="128"/>
        <v>0</v>
      </c>
    </row>
    <row r="116" spans="1:60" ht="254.25" customHeight="1" x14ac:dyDescent="0.35">
      <c r="A116" s="252" t="s">
        <v>659</v>
      </c>
      <c r="B116" s="70" t="s">
        <v>360</v>
      </c>
      <c r="C116" s="276" t="s">
        <v>1061</v>
      </c>
      <c r="D116" s="178" t="s">
        <v>347</v>
      </c>
      <c r="E116" s="168" t="s">
        <v>14</v>
      </c>
      <c r="F116" s="34" t="s">
        <v>17</v>
      </c>
      <c r="G116" s="297" t="s">
        <v>17</v>
      </c>
      <c r="H116" s="32" t="s">
        <v>355</v>
      </c>
      <c r="I116" s="261" t="s">
        <v>649</v>
      </c>
      <c r="J116" s="32" t="s">
        <v>1039</v>
      </c>
      <c r="K116" s="170"/>
      <c r="L116" s="166" t="s">
        <v>6</v>
      </c>
      <c r="M116" s="12"/>
      <c r="N116" s="12"/>
      <c r="O116" s="240">
        <f t="shared" si="130"/>
        <v>0</v>
      </c>
      <c r="P116" s="239">
        <f t="shared" si="123"/>
        <v>0</v>
      </c>
      <c r="Q116" s="141">
        <f t="shared" si="126"/>
        <v>1</v>
      </c>
      <c r="R116" s="141">
        <f t="shared" si="127"/>
        <v>0</v>
      </c>
      <c r="S116" s="141">
        <f t="shared" si="128"/>
        <v>0</v>
      </c>
    </row>
    <row r="117" spans="1:60" ht="276" customHeight="1" x14ac:dyDescent="0.35">
      <c r="A117" s="252" t="s">
        <v>660</v>
      </c>
      <c r="B117" s="271" t="s">
        <v>357</v>
      </c>
      <c r="C117" s="260" t="s">
        <v>1062</v>
      </c>
      <c r="D117" s="227" t="s">
        <v>5</v>
      </c>
      <c r="E117" s="168" t="s">
        <v>14</v>
      </c>
      <c r="F117" s="34" t="s">
        <v>17</v>
      </c>
      <c r="G117" s="297" t="s">
        <v>17</v>
      </c>
      <c r="H117" s="32" t="s">
        <v>524</v>
      </c>
      <c r="I117" s="32" t="s">
        <v>525</v>
      </c>
      <c r="J117" s="32" t="s">
        <v>712</v>
      </c>
      <c r="K117" s="170" t="s">
        <v>523</v>
      </c>
      <c r="L117" s="166" t="s">
        <v>6</v>
      </c>
      <c r="M117" s="12"/>
      <c r="N117" s="12"/>
      <c r="O117" s="240">
        <f t="shared" ref="O117" si="131">IF(L117="","0",IF(L117="Pass",1,IF(L117="Fail",0,IF(L117="TBD",0,IF(L117="N/A (Please provide reason)",1)))))</f>
        <v>0</v>
      </c>
      <c r="P117" s="239">
        <f t="shared" si="123"/>
        <v>0</v>
      </c>
      <c r="Q117" s="141">
        <f t="shared" si="126"/>
        <v>1</v>
      </c>
      <c r="R117" s="141">
        <f t="shared" si="127"/>
        <v>0</v>
      </c>
      <c r="S117" s="141">
        <f t="shared" si="128"/>
        <v>0</v>
      </c>
    </row>
    <row r="118" spans="1:60" s="244" customFormat="1" ht="54" customHeight="1" x14ac:dyDescent="0.35">
      <c r="A118" s="252" t="s">
        <v>709</v>
      </c>
      <c r="B118" s="394" t="s">
        <v>363</v>
      </c>
      <c r="C118" s="402" t="s">
        <v>1030</v>
      </c>
      <c r="D118" s="407" t="s">
        <v>346</v>
      </c>
      <c r="E118" s="411" t="s">
        <v>14</v>
      </c>
      <c r="F118" s="414" t="s">
        <v>17</v>
      </c>
      <c r="G118" s="421" t="s">
        <v>17</v>
      </c>
      <c r="H118" s="396" t="s">
        <v>986</v>
      </c>
      <c r="I118" s="32" t="s">
        <v>650</v>
      </c>
      <c r="J118" s="32" t="s">
        <v>366</v>
      </c>
      <c r="K118" s="396" t="s">
        <v>367</v>
      </c>
      <c r="L118" s="166" t="s">
        <v>6</v>
      </c>
      <c r="M118" s="12"/>
      <c r="N118" s="12"/>
      <c r="O118" s="240">
        <f t="shared" si="125"/>
        <v>0</v>
      </c>
      <c r="P118" s="239">
        <f t="shared" si="123"/>
        <v>0</v>
      </c>
      <c r="Q118" s="141">
        <f t="shared" si="126"/>
        <v>1</v>
      </c>
      <c r="R118" s="141">
        <f t="shared" si="127"/>
        <v>0</v>
      </c>
      <c r="S118" s="141">
        <f t="shared" si="128"/>
        <v>0</v>
      </c>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c r="BG118" s="165"/>
      <c r="BH118" s="165"/>
    </row>
    <row r="119" spans="1:60" s="244" customFormat="1" ht="158.25" customHeight="1" x14ac:dyDescent="0.35">
      <c r="A119" s="252" t="s">
        <v>710</v>
      </c>
      <c r="B119" s="405"/>
      <c r="C119" s="403"/>
      <c r="D119" s="401"/>
      <c r="E119" s="413"/>
      <c r="F119" s="416"/>
      <c r="G119" s="422"/>
      <c r="H119" s="406"/>
      <c r="I119" s="32" t="s">
        <v>651</v>
      </c>
      <c r="J119" s="32" t="s">
        <v>368</v>
      </c>
      <c r="K119" s="406"/>
      <c r="L119" s="166" t="s">
        <v>6</v>
      </c>
      <c r="M119" s="12"/>
      <c r="N119" s="12"/>
      <c r="O119" s="167">
        <f t="shared" si="125"/>
        <v>0</v>
      </c>
      <c r="P119" s="107">
        <f>IF(AND(D118="M",L119="N/A (Please provide reason)"),1,0)</f>
        <v>0</v>
      </c>
      <c r="Q119" s="141">
        <f>IF(E118 = "YES",1,0)</f>
        <v>1</v>
      </c>
      <c r="R119" s="141">
        <f t="shared" ref="R119:S119" si="132">IF(F118 = "YES",1,0)</f>
        <v>0</v>
      </c>
      <c r="S119" s="141">
        <f t="shared" si="132"/>
        <v>0</v>
      </c>
      <c r="T119" s="165"/>
      <c r="U119" s="165"/>
      <c r="V119" s="165"/>
      <c r="W119" s="165"/>
      <c r="X119" s="165"/>
      <c r="Y119" s="165"/>
      <c r="Z119" s="165"/>
      <c r="AA119" s="165"/>
      <c r="AB119" s="165"/>
      <c r="AC119" s="165"/>
      <c r="AD119" s="165"/>
      <c r="AE119" s="165"/>
      <c r="AF119" s="165"/>
      <c r="AG119" s="165"/>
      <c r="AH119" s="165"/>
      <c r="AI119" s="165"/>
      <c r="AJ119" s="165"/>
      <c r="AK119" s="165"/>
      <c r="AL119" s="165"/>
      <c r="AM119" s="165"/>
      <c r="AN119" s="165"/>
      <c r="AO119" s="165"/>
      <c r="AP119" s="165"/>
      <c r="AQ119" s="165"/>
      <c r="AR119" s="165"/>
      <c r="AS119" s="165"/>
      <c r="AT119" s="165"/>
      <c r="AU119" s="165"/>
      <c r="AV119" s="165"/>
      <c r="AW119" s="165"/>
      <c r="AX119" s="165"/>
      <c r="AY119" s="165"/>
      <c r="AZ119" s="165"/>
      <c r="BA119" s="165"/>
      <c r="BB119" s="165"/>
      <c r="BC119" s="165"/>
      <c r="BD119" s="165"/>
      <c r="BE119" s="165"/>
      <c r="BF119" s="165"/>
      <c r="BG119" s="165"/>
      <c r="BH119" s="165"/>
    </row>
    <row r="120" spans="1:60" ht="13" x14ac:dyDescent="0.35">
      <c r="A120" s="8" t="s">
        <v>401</v>
      </c>
      <c r="B120" s="8"/>
      <c r="C120" s="9"/>
      <c r="D120" s="10"/>
      <c r="E120" s="10"/>
      <c r="F120" s="10"/>
      <c r="G120" s="11"/>
      <c r="H120" s="10"/>
      <c r="I120" s="10"/>
      <c r="J120" s="10"/>
      <c r="K120" s="10"/>
      <c r="L120" s="10"/>
      <c r="M120" s="10"/>
      <c r="N120" s="10"/>
      <c r="O120" s="11"/>
      <c r="P120" s="11"/>
      <c r="Q120" s="237"/>
      <c r="R120" s="237"/>
      <c r="S120" s="237"/>
    </row>
    <row r="121" spans="1:60" ht="13" x14ac:dyDescent="0.35">
      <c r="A121" s="221" t="s">
        <v>632</v>
      </c>
      <c r="B121" s="209"/>
      <c r="C121" s="210"/>
      <c r="D121" s="211"/>
      <c r="E121" s="211"/>
      <c r="F121" s="211"/>
      <c r="G121" s="278"/>
      <c r="H121" s="10"/>
      <c r="I121" s="10"/>
      <c r="J121" s="10"/>
      <c r="K121" s="10"/>
      <c r="L121" s="10"/>
      <c r="M121" s="10"/>
      <c r="N121" s="10"/>
      <c r="O121" s="11"/>
      <c r="P121" s="106"/>
      <c r="Q121" s="237"/>
      <c r="R121" s="237"/>
      <c r="S121" s="237"/>
    </row>
    <row r="122" spans="1:60" ht="71.25" customHeight="1" x14ac:dyDescent="0.35">
      <c r="A122" s="253" t="s">
        <v>580</v>
      </c>
      <c r="B122" s="394" t="s">
        <v>578</v>
      </c>
      <c r="C122" s="402" t="s">
        <v>1063</v>
      </c>
      <c r="D122" s="398" t="s">
        <v>5</v>
      </c>
      <c r="E122" s="414" t="s">
        <v>17</v>
      </c>
      <c r="F122" s="411" t="s">
        <v>14</v>
      </c>
      <c r="G122" s="411" t="s">
        <v>14</v>
      </c>
      <c r="H122" s="230" t="s">
        <v>543</v>
      </c>
      <c r="I122" s="230" t="s">
        <v>544</v>
      </c>
      <c r="J122" s="32" t="s">
        <v>526</v>
      </c>
      <c r="K122" s="32" t="s">
        <v>528</v>
      </c>
      <c r="L122" s="166" t="s">
        <v>6</v>
      </c>
      <c r="M122" s="180"/>
      <c r="N122" s="180"/>
      <c r="O122" s="169">
        <f t="shared" ref="O122:O139" si="133">IF(L122="","0",IF(L122="Pass",1,IF(L122="Fail",0,IF(L122="TBD",0,IF(L122="N/A (Please provide reason)",1)))))</f>
        <v>0</v>
      </c>
      <c r="P122" s="233">
        <f>IF(AND(D122="M",L122="N/A (Please provide reason)"),1,0)</f>
        <v>0</v>
      </c>
      <c r="Q122" s="141">
        <f>IF(E122 = "YES",1,0)</f>
        <v>0</v>
      </c>
      <c r="R122" s="141">
        <f t="shared" ref="R122:S122" si="134">IF(F122 = "YES",1,0)</f>
        <v>1</v>
      </c>
      <c r="S122" s="141">
        <f t="shared" si="134"/>
        <v>1</v>
      </c>
    </row>
    <row r="123" spans="1:60" ht="97.5" customHeight="1" x14ac:dyDescent="0.35">
      <c r="A123" s="253" t="s">
        <v>581</v>
      </c>
      <c r="B123" s="395"/>
      <c r="C123" s="408"/>
      <c r="D123" s="399"/>
      <c r="E123" s="415"/>
      <c r="F123" s="412"/>
      <c r="G123" s="412"/>
      <c r="H123" s="230" t="s">
        <v>545</v>
      </c>
      <c r="I123" s="230" t="s">
        <v>546</v>
      </c>
      <c r="J123" s="32" t="s">
        <v>526</v>
      </c>
      <c r="K123" s="32" t="s">
        <v>527</v>
      </c>
      <c r="L123" s="166" t="s">
        <v>6</v>
      </c>
      <c r="M123" s="180"/>
      <c r="N123" s="180"/>
      <c r="O123" s="169">
        <f t="shared" ref="O123:O124" si="135">IF(L123="","0",IF(L123="Pass",1,IF(L123="Fail",0,IF(L123="TBD",0,IF(L123="N/A (Please provide reason)",1)))))</f>
        <v>0</v>
      </c>
      <c r="P123" s="233">
        <f>IF(AND(D122="M",L123="N/A (Please provide reason)"),1,0)</f>
        <v>0</v>
      </c>
      <c r="Q123" s="141">
        <f>IF(E122 = "YES",1,0)</f>
        <v>0</v>
      </c>
      <c r="R123" s="141">
        <f t="shared" ref="R123:S123" si="136">IF(F122 = "YES",1,0)</f>
        <v>1</v>
      </c>
      <c r="S123" s="141">
        <f t="shared" si="136"/>
        <v>1</v>
      </c>
    </row>
    <row r="124" spans="1:60" ht="71.25" customHeight="1" x14ac:dyDescent="0.35">
      <c r="A124" s="253" t="s">
        <v>763</v>
      </c>
      <c r="B124" s="395"/>
      <c r="C124" s="408"/>
      <c r="D124" s="399"/>
      <c r="E124" s="415"/>
      <c r="F124" s="412"/>
      <c r="G124" s="412"/>
      <c r="H124" s="230" t="s">
        <v>543</v>
      </c>
      <c r="I124" s="230" t="s">
        <v>747</v>
      </c>
      <c r="J124" s="32" t="s">
        <v>749</v>
      </c>
      <c r="K124" s="32" t="s">
        <v>750</v>
      </c>
      <c r="L124" s="166" t="s">
        <v>6</v>
      </c>
      <c r="M124" s="180"/>
      <c r="N124" s="180"/>
      <c r="O124" s="169">
        <f t="shared" si="135"/>
        <v>0</v>
      </c>
      <c r="P124" s="233">
        <f>IF(AND(D122="M",L124="N/A (Please provide reason)"),1,0)</f>
        <v>0</v>
      </c>
      <c r="Q124" s="141">
        <f>IF(E122 = "YES",1,0)</f>
        <v>0</v>
      </c>
      <c r="R124" s="141">
        <f t="shared" ref="R124:S124" si="137">IF(F122 = "YES",1,0)</f>
        <v>1</v>
      </c>
      <c r="S124" s="141">
        <f t="shared" si="137"/>
        <v>1</v>
      </c>
    </row>
    <row r="125" spans="1:60" ht="72" customHeight="1" x14ac:dyDescent="0.35">
      <c r="A125" s="253" t="s">
        <v>764</v>
      </c>
      <c r="B125" s="405"/>
      <c r="C125" s="403"/>
      <c r="D125" s="404"/>
      <c r="E125" s="416"/>
      <c r="F125" s="413"/>
      <c r="G125" s="413"/>
      <c r="H125" s="230" t="s">
        <v>545</v>
      </c>
      <c r="I125" s="230" t="s">
        <v>748</v>
      </c>
      <c r="J125" s="32" t="s">
        <v>749</v>
      </c>
      <c r="K125" s="32" t="s">
        <v>527</v>
      </c>
      <c r="L125" s="166" t="s">
        <v>6</v>
      </c>
      <c r="M125" s="180"/>
      <c r="N125" s="180"/>
      <c r="O125" s="169">
        <f t="shared" si="133"/>
        <v>0</v>
      </c>
      <c r="P125" s="233">
        <f>IF(AND(D122="M",L125="N/A (Please provide reason)"),1,0)</f>
        <v>0</v>
      </c>
      <c r="Q125" s="141">
        <f>IF(E122 = "YES",1,0)</f>
        <v>0</v>
      </c>
      <c r="R125" s="141">
        <f t="shared" ref="R125:S125" si="138">IF(F122 = "YES",1,0)</f>
        <v>1</v>
      </c>
      <c r="S125" s="141">
        <f t="shared" si="138"/>
        <v>1</v>
      </c>
    </row>
    <row r="126" spans="1:60" ht="12.75" customHeight="1" x14ac:dyDescent="0.35">
      <c r="A126" s="221" t="s">
        <v>632</v>
      </c>
      <c r="B126" s="209"/>
      <c r="C126" s="210"/>
      <c r="D126" s="211"/>
      <c r="E126" s="211"/>
      <c r="F126" s="211"/>
      <c r="G126" s="278"/>
      <c r="H126" s="10"/>
      <c r="I126" s="10"/>
      <c r="J126" s="10"/>
      <c r="K126" s="10"/>
      <c r="L126" s="10"/>
      <c r="M126" s="10"/>
      <c r="N126" s="10"/>
      <c r="O126" s="11"/>
      <c r="P126" s="106"/>
      <c r="Q126" s="237"/>
      <c r="R126" s="237"/>
      <c r="S126" s="237"/>
    </row>
    <row r="127" spans="1:60" ht="12.75" customHeight="1" x14ac:dyDescent="0.35">
      <c r="A127" s="221" t="s">
        <v>1043</v>
      </c>
      <c r="B127" s="209"/>
      <c r="C127" s="210"/>
      <c r="D127" s="211"/>
      <c r="E127" s="211"/>
      <c r="F127" s="211"/>
      <c r="G127" s="278"/>
      <c r="H127" s="211"/>
      <c r="I127" s="10"/>
      <c r="J127" s="10"/>
      <c r="K127" s="10"/>
      <c r="L127" s="10"/>
      <c r="M127" s="10"/>
      <c r="N127" s="10"/>
      <c r="O127" s="11"/>
      <c r="P127" s="106"/>
      <c r="Q127" s="237"/>
      <c r="R127" s="237"/>
      <c r="S127" s="237"/>
    </row>
    <row r="128" spans="1:60" ht="87" x14ac:dyDescent="0.35">
      <c r="A128" s="347" t="s">
        <v>636</v>
      </c>
      <c r="B128" s="70" t="s">
        <v>370</v>
      </c>
      <c r="C128" s="276" t="s">
        <v>1031</v>
      </c>
      <c r="D128" s="69" t="s">
        <v>5</v>
      </c>
      <c r="E128" s="34" t="s">
        <v>17</v>
      </c>
      <c r="F128" s="168" t="s">
        <v>14</v>
      </c>
      <c r="G128" s="300" t="s">
        <v>14</v>
      </c>
      <c r="H128" s="230" t="s">
        <v>1113</v>
      </c>
      <c r="I128" s="32" t="s">
        <v>1125</v>
      </c>
      <c r="J128" s="32" t="s">
        <v>948</v>
      </c>
      <c r="K128" s="32" t="s">
        <v>1131</v>
      </c>
      <c r="L128" s="166" t="s">
        <v>6</v>
      </c>
      <c r="M128" s="180"/>
      <c r="N128" s="180"/>
      <c r="O128" s="169">
        <f t="shared" si="133"/>
        <v>0</v>
      </c>
      <c r="P128" s="233">
        <f>IF(AND(D128="M",L128="N/A (Please provide reason)"),1,0)</f>
        <v>0</v>
      </c>
      <c r="Q128" s="141">
        <f t="shared" ref="Q128:Q130" si="139">IF(E128 = "YES",1,0)</f>
        <v>0</v>
      </c>
      <c r="R128" s="141">
        <f t="shared" ref="R128:R130" si="140">IF(F128 = "YES",1,0)</f>
        <v>1</v>
      </c>
      <c r="S128" s="141">
        <f t="shared" ref="S128:S130" si="141">IF(G128 = "YES",1,0)</f>
        <v>1</v>
      </c>
    </row>
    <row r="129" spans="1:19" ht="141" customHeight="1" x14ac:dyDescent="0.35">
      <c r="A129" s="347" t="s">
        <v>637</v>
      </c>
      <c r="B129" s="70" t="s">
        <v>371</v>
      </c>
      <c r="C129" s="33" t="s">
        <v>1032</v>
      </c>
      <c r="D129" s="69" t="s">
        <v>5</v>
      </c>
      <c r="E129" s="34" t="s">
        <v>17</v>
      </c>
      <c r="F129" s="168" t="s">
        <v>14</v>
      </c>
      <c r="G129" s="300" t="s">
        <v>14</v>
      </c>
      <c r="H129" s="230" t="s">
        <v>751</v>
      </c>
      <c r="I129" s="32" t="s">
        <v>372</v>
      </c>
      <c r="J129" s="32" t="s">
        <v>529</v>
      </c>
      <c r="K129" s="230" t="s">
        <v>373</v>
      </c>
      <c r="L129" s="166" t="s">
        <v>6</v>
      </c>
      <c r="M129" s="180"/>
      <c r="N129" s="180"/>
      <c r="O129" s="169">
        <f t="shared" si="133"/>
        <v>0</v>
      </c>
      <c r="P129" s="233">
        <f>IF(AND(D129="M",L129="N/A (Please provide reason)"),1,0)</f>
        <v>0</v>
      </c>
      <c r="Q129" s="141">
        <f t="shared" si="139"/>
        <v>0</v>
      </c>
      <c r="R129" s="141">
        <f t="shared" si="140"/>
        <v>1</v>
      </c>
      <c r="S129" s="141">
        <f t="shared" si="141"/>
        <v>1</v>
      </c>
    </row>
    <row r="130" spans="1:19" ht="97.5" customHeight="1" x14ac:dyDescent="0.35">
      <c r="A130" s="347" t="s">
        <v>635</v>
      </c>
      <c r="B130" s="394" t="s">
        <v>374</v>
      </c>
      <c r="C130" s="396" t="s">
        <v>1033</v>
      </c>
      <c r="D130" s="398" t="s">
        <v>5</v>
      </c>
      <c r="E130" s="414" t="s">
        <v>17</v>
      </c>
      <c r="F130" s="411" t="s">
        <v>14</v>
      </c>
      <c r="G130" s="297" t="s">
        <v>17</v>
      </c>
      <c r="H130" s="230" t="s">
        <v>1113</v>
      </c>
      <c r="I130" s="32" t="s">
        <v>1114</v>
      </c>
      <c r="J130" s="32" t="s">
        <v>1083</v>
      </c>
      <c r="K130" s="32" t="s">
        <v>1132</v>
      </c>
      <c r="L130" s="166" t="s">
        <v>6</v>
      </c>
      <c r="M130" s="180"/>
      <c r="N130" s="180"/>
      <c r="O130" s="169">
        <f t="shared" si="133"/>
        <v>0</v>
      </c>
      <c r="P130" s="233">
        <f>IF(AND(D130="M",L130="N/A (Please provide reason)"),1,0)</f>
        <v>0</v>
      </c>
      <c r="Q130" s="141">
        <f t="shared" si="139"/>
        <v>0</v>
      </c>
      <c r="R130" s="141">
        <f t="shared" si="140"/>
        <v>1</v>
      </c>
      <c r="S130" s="141">
        <f t="shared" si="141"/>
        <v>0</v>
      </c>
    </row>
    <row r="131" spans="1:19" ht="105" customHeight="1" x14ac:dyDescent="0.35">
      <c r="A131" s="347" t="s">
        <v>638</v>
      </c>
      <c r="B131" s="395"/>
      <c r="C131" s="397"/>
      <c r="D131" s="399"/>
      <c r="E131" s="415"/>
      <c r="F131" s="412"/>
      <c r="G131" s="61" t="s">
        <v>14</v>
      </c>
      <c r="H131" s="230" t="s">
        <v>531</v>
      </c>
      <c r="I131" s="32" t="s">
        <v>530</v>
      </c>
      <c r="J131" s="32" t="s">
        <v>989</v>
      </c>
      <c r="K131" s="32" t="s">
        <v>953</v>
      </c>
      <c r="L131" s="166" t="s">
        <v>6</v>
      </c>
      <c r="M131" s="180"/>
      <c r="N131" s="180"/>
      <c r="O131" s="169">
        <f t="shared" si="133"/>
        <v>0</v>
      </c>
      <c r="P131" s="233">
        <f>IF(AND(D130="M",L131="N/A (Please provide reason)"),1,0)</f>
        <v>0</v>
      </c>
      <c r="Q131" s="141">
        <f>IF(E130 = "YES",1,0)</f>
        <v>0</v>
      </c>
      <c r="R131" s="141">
        <f t="shared" ref="R131" si="142">IF(F130 = "YES",1,0)</f>
        <v>1</v>
      </c>
      <c r="S131" s="141">
        <f>IF(G131 = "YES",1,0)</f>
        <v>1</v>
      </c>
    </row>
    <row r="132" spans="1:19" ht="156.75" customHeight="1" x14ac:dyDescent="0.35">
      <c r="A132" s="347" t="s">
        <v>639</v>
      </c>
      <c r="B132" s="394" t="s">
        <v>375</v>
      </c>
      <c r="C132" s="396" t="s">
        <v>1190</v>
      </c>
      <c r="D132" s="398" t="s">
        <v>5</v>
      </c>
      <c r="E132" s="414" t="s">
        <v>17</v>
      </c>
      <c r="F132" s="411" t="s">
        <v>14</v>
      </c>
      <c r="G132" s="297" t="s">
        <v>17</v>
      </c>
      <c r="H132" s="230" t="s">
        <v>1113</v>
      </c>
      <c r="I132" s="32" t="s">
        <v>1191</v>
      </c>
      <c r="J132" s="396" t="s">
        <v>1009</v>
      </c>
      <c r="K132" s="32" t="s">
        <v>1133</v>
      </c>
      <c r="L132" s="166" t="s">
        <v>6</v>
      </c>
      <c r="M132" s="180"/>
      <c r="N132" s="180"/>
      <c r="O132" s="169">
        <f t="shared" si="133"/>
        <v>0</v>
      </c>
      <c r="P132" s="233">
        <f>IF(AND(D132="M",L132="N/A (Please provide reason)"),1,0)</f>
        <v>0</v>
      </c>
      <c r="Q132" s="141">
        <f>IF(E132 = "YES",1,0)</f>
        <v>0</v>
      </c>
      <c r="R132" s="141">
        <f t="shared" ref="R132:S132" si="143">IF(F132 = "YES",1,0)</f>
        <v>1</v>
      </c>
      <c r="S132" s="141">
        <f t="shared" si="143"/>
        <v>0</v>
      </c>
    </row>
    <row r="133" spans="1:19" ht="149.25" customHeight="1" x14ac:dyDescent="0.35">
      <c r="A133" s="347" t="s">
        <v>640</v>
      </c>
      <c r="B133" s="395"/>
      <c r="C133" s="397"/>
      <c r="D133" s="399"/>
      <c r="E133" s="415"/>
      <c r="F133" s="412"/>
      <c r="G133" s="61" t="s">
        <v>14</v>
      </c>
      <c r="H133" s="230" t="s">
        <v>1084</v>
      </c>
      <c r="I133" s="32" t="s">
        <v>1087</v>
      </c>
      <c r="J133" s="397"/>
      <c r="K133" s="32" t="s">
        <v>949</v>
      </c>
      <c r="L133" s="166" t="s">
        <v>6</v>
      </c>
      <c r="M133" s="180"/>
      <c r="N133" s="180"/>
      <c r="O133" s="169">
        <f t="shared" ref="O133" si="144">IF(L133="","0",IF(L133="Pass",1,IF(L133="Fail",0,IF(L133="TBD",0,IF(L133="N/A (Please provide reason)",1)))))</f>
        <v>0</v>
      </c>
      <c r="P133" s="233">
        <f>IF(AND(D130="M",L133="N/A (Please provide reason)"),1,0)</f>
        <v>0</v>
      </c>
      <c r="Q133" s="141">
        <f>IF(E130 = "YES",1,0)</f>
        <v>0</v>
      </c>
      <c r="R133" s="141">
        <f>IF(F130 = "YES",1,0)</f>
        <v>1</v>
      </c>
      <c r="S133" s="141">
        <f t="shared" ref="S133" si="145">IF(G133 = "YES",1,0)</f>
        <v>1</v>
      </c>
    </row>
    <row r="134" spans="1:19" ht="149.25" customHeight="1" x14ac:dyDescent="0.35">
      <c r="A134" s="347" t="s">
        <v>1089</v>
      </c>
      <c r="B134" s="395"/>
      <c r="C134" s="397"/>
      <c r="D134" s="399"/>
      <c r="E134" s="415"/>
      <c r="F134" s="412"/>
      <c r="G134" s="61" t="s">
        <v>14</v>
      </c>
      <c r="H134" s="230" t="s">
        <v>1085</v>
      </c>
      <c r="I134" s="32" t="s">
        <v>1086</v>
      </c>
      <c r="J134" s="397"/>
      <c r="K134" s="32" t="s">
        <v>1088</v>
      </c>
      <c r="L134" s="166" t="s">
        <v>6</v>
      </c>
      <c r="M134" s="180"/>
      <c r="N134" s="180"/>
      <c r="O134" s="169">
        <f t="shared" ref="O134" si="146">IF(L134="","0",IF(L134="Pass",1,IF(L134="Fail",0,IF(L134="TBD",0,IF(L134="N/A (Please provide reason)",1)))))</f>
        <v>0</v>
      </c>
      <c r="P134" s="233">
        <f>IF(AND(D131="M",L134="N/A (Please provide reason)"),1,0)</f>
        <v>0</v>
      </c>
      <c r="Q134" s="141">
        <f>IF(E131 = "YES",1,0)</f>
        <v>0</v>
      </c>
      <c r="R134" s="141">
        <f t="shared" ref="R134" si="147">IF(F131 = "YES",1,0)</f>
        <v>0</v>
      </c>
      <c r="S134" s="141">
        <f t="shared" ref="S134" si="148">IF(G134 = "YES",1,0)</f>
        <v>1</v>
      </c>
    </row>
    <row r="135" spans="1:19" ht="92.25" customHeight="1" x14ac:dyDescent="0.35">
      <c r="A135" s="347" t="s">
        <v>641</v>
      </c>
      <c r="B135" s="394" t="s">
        <v>376</v>
      </c>
      <c r="C135" s="396" t="s">
        <v>1064</v>
      </c>
      <c r="D135" s="398" t="s">
        <v>5</v>
      </c>
      <c r="E135" s="414" t="s">
        <v>17</v>
      </c>
      <c r="F135" s="411" t="s">
        <v>14</v>
      </c>
      <c r="G135" s="295" t="s">
        <v>17</v>
      </c>
      <c r="H135" s="260" t="s">
        <v>1115</v>
      </c>
      <c r="I135" s="32" t="s">
        <v>1116</v>
      </c>
      <c r="J135" s="32" t="s">
        <v>377</v>
      </c>
      <c r="K135" s="32" t="s">
        <v>1134</v>
      </c>
      <c r="L135" s="166" t="s">
        <v>6</v>
      </c>
      <c r="M135" s="180"/>
      <c r="N135" s="180"/>
      <c r="O135" s="169">
        <f t="shared" si="133"/>
        <v>0</v>
      </c>
      <c r="P135" s="233">
        <f>IF(AND(D135="M",L135="N/A (Please provide reason)"),1,0)</f>
        <v>0</v>
      </c>
      <c r="Q135" s="141">
        <f>IF(E135 = "YES",1,0)</f>
        <v>0</v>
      </c>
      <c r="R135" s="141">
        <f t="shared" ref="R135:S138" si="149">IF(F135 = "YES",1,0)</f>
        <v>1</v>
      </c>
      <c r="S135" s="141">
        <f t="shared" si="149"/>
        <v>0</v>
      </c>
    </row>
    <row r="136" spans="1:19" ht="89.25" customHeight="1" x14ac:dyDescent="0.35">
      <c r="A136" s="347" t="s">
        <v>642</v>
      </c>
      <c r="B136" s="395"/>
      <c r="C136" s="397"/>
      <c r="D136" s="399"/>
      <c r="E136" s="415"/>
      <c r="F136" s="412"/>
      <c r="G136" s="297" t="s">
        <v>17</v>
      </c>
      <c r="H136" s="260" t="s">
        <v>1117</v>
      </c>
      <c r="I136" s="32" t="s">
        <v>1118</v>
      </c>
      <c r="J136" s="32" t="s">
        <v>378</v>
      </c>
      <c r="K136" s="32" t="s">
        <v>1135</v>
      </c>
      <c r="L136" s="166" t="s">
        <v>6</v>
      </c>
      <c r="M136" s="180"/>
      <c r="N136" s="180"/>
      <c r="O136" s="169">
        <f t="shared" si="133"/>
        <v>0</v>
      </c>
      <c r="P136" s="233">
        <f>IF(AND(D135="M",L136="N/A (Please provide reason)"),1,0)</f>
        <v>0</v>
      </c>
      <c r="Q136" s="141">
        <f>IF(E135 = "YES",1,0)</f>
        <v>0</v>
      </c>
      <c r="R136" s="141">
        <f t="shared" ref="R136" si="150">IF(F135 = "YES",1,0)</f>
        <v>1</v>
      </c>
      <c r="S136" s="141">
        <f t="shared" si="149"/>
        <v>0</v>
      </c>
    </row>
    <row r="137" spans="1:19" ht="93" customHeight="1" x14ac:dyDescent="0.35">
      <c r="A137" s="347" t="s">
        <v>643</v>
      </c>
      <c r="B137" s="395"/>
      <c r="C137" s="397"/>
      <c r="D137" s="399"/>
      <c r="E137" s="415"/>
      <c r="F137" s="412"/>
      <c r="G137" s="61" t="s">
        <v>14</v>
      </c>
      <c r="H137" s="260" t="s">
        <v>379</v>
      </c>
      <c r="I137" s="32" t="s">
        <v>533</v>
      </c>
      <c r="J137" s="32" t="s">
        <v>377</v>
      </c>
      <c r="K137" s="32" t="s">
        <v>954</v>
      </c>
      <c r="L137" s="166" t="s">
        <v>6</v>
      </c>
      <c r="M137" s="180"/>
      <c r="N137" s="180"/>
      <c r="O137" s="169">
        <f t="shared" si="133"/>
        <v>0</v>
      </c>
      <c r="P137" s="233">
        <f>IF(AND(D135="M",L137="N/A (Please provide reason)"),1,0)</f>
        <v>0</v>
      </c>
      <c r="Q137" s="141">
        <f>IF(E135 = "YES",1,0)</f>
        <v>0</v>
      </c>
      <c r="R137" s="141">
        <f t="shared" ref="R137" si="151">IF(F135 = "YES",1,0)</f>
        <v>1</v>
      </c>
      <c r="S137" s="141">
        <f t="shared" si="149"/>
        <v>1</v>
      </c>
    </row>
    <row r="138" spans="1:19" ht="94.5" customHeight="1" x14ac:dyDescent="0.35">
      <c r="A138" s="347" t="s">
        <v>644</v>
      </c>
      <c r="B138" s="405"/>
      <c r="C138" s="406"/>
      <c r="D138" s="404"/>
      <c r="E138" s="416"/>
      <c r="F138" s="413"/>
      <c r="G138" s="61" t="s">
        <v>14</v>
      </c>
      <c r="H138" s="260" t="s">
        <v>380</v>
      </c>
      <c r="I138" s="32" t="s">
        <v>532</v>
      </c>
      <c r="J138" s="32" t="s">
        <v>378</v>
      </c>
      <c r="K138" s="32" t="s">
        <v>955</v>
      </c>
      <c r="L138" s="166" t="s">
        <v>6</v>
      </c>
      <c r="M138" s="180"/>
      <c r="N138" s="180"/>
      <c r="O138" s="169">
        <f t="shared" si="133"/>
        <v>0</v>
      </c>
      <c r="P138" s="233">
        <f>IF(AND(D135="M",L138="N/A (Please provide reason)"),1,0)</f>
        <v>0</v>
      </c>
      <c r="Q138" s="141">
        <f>IF(E135 = "YES",1,0)</f>
        <v>0</v>
      </c>
      <c r="R138" s="141">
        <f t="shared" ref="R138" si="152">IF(F135 = "YES",1,0)</f>
        <v>1</v>
      </c>
      <c r="S138" s="141">
        <f t="shared" si="149"/>
        <v>1</v>
      </c>
    </row>
    <row r="139" spans="1:19" ht="91.5" customHeight="1" x14ac:dyDescent="0.35">
      <c r="A139" s="347" t="s">
        <v>645</v>
      </c>
      <c r="B139" s="271" t="s">
        <v>381</v>
      </c>
      <c r="C139" s="260" t="s">
        <v>1034</v>
      </c>
      <c r="D139" s="69" t="s">
        <v>5</v>
      </c>
      <c r="E139" s="34" t="s">
        <v>17</v>
      </c>
      <c r="F139" s="168" t="s">
        <v>14</v>
      </c>
      <c r="G139" s="300" t="s">
        <v>14</v>
      </c>
      <c r="H139" s="230" t="s">
        <v>1119</v>
      </c>
      <c r="I139" s="32" t="s">
        <v>1136</v>
      </c>
      <c r="J139" s="32" t="s">
        <v>682</v>
      </c>
      <c r="K139" s="170" t="s">
        <v>1137</v>
      </c>
      <c r="L139" s="166" t="s">
        <v>6</v>
      </c>
      <c r="M139" s="180"/>
      <c r="N139" s="180"/>
      <c r="O139" s="169">
        <f t="shared" si="133"/>
        <v>0</v>
      </c>
      <c r="P139" s="233">
        <f>IF(AND(D139="M",L139="N/A (Please provide reason)"),1,0)</f>
        <v>0</v>
      </c>
      <c r="Q139" s="141">
        <f>IF(E139 = "YES",1,0)</f>
        <v>0</v>
      </c>
      <c r="R139" s="141">
        <f t="shared" ref="R139:S139" si="153">IF(F139 = "YES",1,0)</f>
        <v>1</v>
      </c>
      <c r="S139" s="141">
        <f t="shared" si="153"/>
        <v>1</v>
      </c>
    </row>
    <row r="140" spans="1:19" x14ac:dyDescent="0.35">
      <c r="A140" s="221" t="s">
        <v>1044</v>
      </c>
      <c r="B140" s="212"/>
      <c r="C140" s="213"/>
      <c r="D140" s="214"/>
      <c r="E140" s="215"/>
      <c r="F140" s="215"/>
      <c r="G140" s="301"/>
      <c r="H140" s="216"/>
      <c r="I140" s="217"/>
      <c r="J140" s="217"/>
      <c r="K140" s="218"/>
      <c r="L140" s="219"/>
      <c r="M140" s="10"/>
      <c r="N140" s="10"/>
      <c r="O140" s="238"/>
      <c r="P140" s="220"/>
      <c r="Q140" s="237"/>
      <c r="R140" s="237"/>
      <c r="S140" s="237"/>
    </row>
    <row r="141" spans="1:19" x14ac:dyDescent="0.35">
      <c r="A141" s="8" t="s">
        <v>718</v>
      </c>
      <c r="B141" s="212"/>
      <c r="C141" s="213"/>
      <c r="D141" s="214"/>
      <c r="E141" s="215"/>
      <c r="F141" s="215"/>
      <c r="G141" s="301"/>
      <c r="H141" s="216"/>
      <c r="I141" s="217"/>
      <c r="J141" s="217"/>
      <c r="K141" s="218"/>
      <c r="L141" s="219"/>
      <c r="M141" s="10"/>
      <c r="N141" s="10"/>
      <c r="O141" s="238"/>
      <c r="P141" s="220"/>
      <c r="Q141" s="237"/>
      <c r="R141" s="237"/>
      <c r="S141" s="237"/>
    </row>
    <row r="142" spans="1:19" ht="101.5" x14ac:dyDescent="0.35">
      <c r="A142" s="254" t="s">
        <v>688</v>
      </c>
      <c r="B142" s="224" t="s">
        <v>382</v>
      </c>
      <c r="C142" s="33" t="s">
        <v>1035</v>
      </c>
      <c r="D142" s="231" t="s">
        <v>347</v>
      </c>
      <c r="E142" s="34" t="s">
        <v>17</v>
      </c>
      <c r="F142" s="168" t="s">
        <v>14</v>
      </c>
      <c r="G142" s="300" t="s">
        <v>14</v>
      </c>
      <c r="H142" s="230" t="s">
        <v>1040</v>
      </c>
      <c r="I142" s="230" t="s">
        <v>383</v>
      </c>
      <c r="J142" s="32" t="s">
        <v>1007</v>
      </c>
      <c r="K142" s="32"/>
      <c r="L142" s="166" t="s">
        <v>6</v>
      </c>
      <c r="M142" s="180"/>
      <c r="N142" s="180"/>
      <c r="O142" s="169">
        <f>IF(L142="","0",IF(L142="Pass",1,IF(L142="Fail",0,IF(L142="TBD",0,IF(L142="N/A (Please provide reason)",1)))))</f>
        <v>0</v>
      </c>
      <c r="P142" s="233">
        <f>IF(AND(D142="M",L142="N/A (Please provide reason)"),1,0)</f>
        <v>0</v>
      </c>
      <c r="Q142" s="141">
        <f t="shared" ref="Q142" si="154">IF(E142 = "YES",1,0)</f>
        <v>0</v>
      </c>
      <c r="R142" s="141">
        <f t="shared" ref="R142:R145" si="155">IF(F142 = "YES",1,0)</f>
        <v>1</v>
      </c>
      <c r="S142" s="141">
        <f t="shared" ref="S142:S145" si="156">IF(G142 = "YES",1,0)</f>
        <v>1</v>
      </c>
    </row>
    <row r="143" spans="1:19" ht="101.5" x14ac:dyDescent="0.35">
      <c r="A143" s="348" t="s">
        <v>689</v>
      </c>
      <c r="B143" s="432" t="s">
        <v>384</v>
      </c>
      <c r="C143" s="396" t="s">
        <v>1192</v>
      </c>
      <c r="D143" s="69" t="s">
        <v>5</v>
      </c>
      <c r="E143" s="288" t="s">
        <v>17</v>
      </c>
      <c r="F143" s="229" t="s">
        <v>14</v>
      </c>
      <c r="G143" s="288" t="s">
        <v>17</v>
      </c>
      <c r="H143" s="32" t="s">
        <v>1120</v>
      </c>
      <c r="I143" s="32" t="s">
        <v>1121</v>
      </c>
      <c r="J143" s="32" t="s">
        <v>1193</v>
      </c>
      <c r="K143" s="170" t="s">
        <v>1138</v>
      </c>
      <c r="L143" s="166" t="s">
        <v>6</v>
      </c>
      <c r="M143" s="180"/>
      <c r="N143" s="180"/>
      <c r="O143" s="169">
        <f>IF(L143="","0",IF(L143="Pass",1,IF(L143="Fail",0,IF(L143="TBD",0,IF(L143="N/A (Please provide reason)",1)))))</f>
        <v>0</v>
      </c>
      <c r="P143" s="233">
        <f>IF(AND(D143="M",L143="N/A (Please provide reason)"),1,0)</f>
        <v>0</v>
      </c>
      <c r="Q143" s="141">
        <f t="shared" ref="Q143:Q145" si="157">IF(E143 = "YES",1,0)</f>
        <v>0</v>
      </c>
      <c r="R143" s="141">
        <f t="shared" si="155"/>
        <v>1</v>
      </c>
      <c r="S143" s="141">
        <f t="shared" si="156"/>
        <v>0</v>
      </c>
    </row>
    <row r="144" spans="1:19" ht="87" x14ac:dyDescent="0.35">
      <c r="A144" s="254" t="s">
        <v>1091</v>
      </c>
      <c r="B144" s="433"/>
      <c r="C144" s="406"/>
      <c r="D144" s="69" t="s">
        <v>5</v>
      </c>
      <c r="E144" s="288" t="s">
        <v>17</v>
      </c>
      <c r="F144" s="288" t="s">
        <v>17</v>
      </c>
      <c r="G144" s="300" t="s">
        <v>14</v>
      </c>
      <c r="H144" s="32" t="s">
        <v>1092</v>
      </c>
      <c r="I144" s="32" t="s">
        <v>1093</v>
      </c>
      <c r="J144" s="32" t="s">
        <v>1094</v>
      </c>
      <c r="K144" s="170" t="s">
        <v>1095</v>
      </c>
      <c r="L144" s="166" t="s">
        <v>6</v>
      </c>
      <c r="M144" s="180"/>
      <c r="N144" s="180"/>
      <c r="O144" s="169">
        <f>IF(L144="","0",IF(L144="Pass",1,IF(L144="Fail",0,IF(L144="TBD",0,IF(L144="N/A (Please provide reason)",1)))))</f>
        <v>0</v>
      </c>
      <c r="P144" s="233">
        <f>IF(AND(D144="M",L144="N/A (Please provide reason)"),1,0)</f>
        <v>0</v>
      </c>
      <c r="Q144" s="141">
        <f t="shared" ref="Q144" si="158">IF(E144 = "YES",1,0)</f>
        <v>0</v>
      </c>
      <c r="R144" s="141">
        <f t="shared" ref="R144" si="159">IF(F144 = "YES",1,0)</f>
        <v>0</v>
      </c>
      <c r="S144" s="141">
        <f t="shared" ref="S144" si="160">IF(G144 = "YES",1,0)</f>
        <v>1</v>
      </c>
    </row>
    <row r="145" spans="1:19" ht="159.75" customHeight="1" x14ac:dyDescent="0.35">
      <c r="A145" s="254" t="s">
        <v>690</v>
      </c>
      <c r="B145" s="70" t="s">
        <v>385</v>
      </c>
      <c r="C145" s="33" t="s">
        <v>1036</v>
      </c>
      <c r="D145" s="178" t="s">
        <v>346</v>
      </c>
      <c r="E145" s="34" t="s">
        <v>17</v>
      </c>
      <c r="F145" s="168" t="s">
        <v>14</v>
      </c>
      <c r="G145" s="61" t="s">
        <v>14</v>
      </c>
      <c r="H145" s="32" t="s">
        <v>386</v>
      </c>
      <c r="I145" s="32" t="s">
        <v>387</v>
      </c>
      <c r="J145" s="32" t="s">
        <v>1010</v>
      </c>
      <c r="K145" s="32" t="s">
        <v>388</v>
      </c>
      <c r="L145" s="166" t="s">
        <v>6</v>
      </c>
      <c r="M145" s="180"/>
      <c r="N145" s="180"/>
      <c r="O145" s="169">
        <f>IF(L145="","0",IF(L145="Pass",1,IF(L145="Fail",0,IF(L145="TBD",0,IF(L145="N/A (Please provide reason)",1)))))</f>
        <v>0</v>
      </c>
      <c r="P145" s="233">
        <f>IF(AND(D145="M",L145="N/A (Please provide reason)"),1,0)</f>
        <v>0</v>
      </c>
      <c r="Q145" s="141">
        <f t="shared" si="157"/>
        <v>0</v>
      </c>
      <c r="R145" s="141">
        <f t="shared" si="155"/>
        <v>1</v>
      </c>
      <c r="S145" s="141">
        <f t="shared" si="156"/>
        <v>1</v>
      </c>
    </row>
    <row r="146" spans="1:19" ht="13" x14ac:dyDescent="0.35">
      <c r="A146" s="8" t="s">
        <v>719</v>
      </c>
      <c r="B146" s="209"/>
      <c r="C146" s="210"/>
      <c r="D146" s="211"/>
      <c r="E146" s="211"/>
      <c r="F146" s="211"/>
      <c r="G146" s="211"/>
      <c r="H146" s="10"/>
      <c r="I146" s="10"/>
      <c r="J146" s="10"/>
      <c r="K146" s="10"/>
      <c r="L146" s="10"/>
      <c r="M146" s="10"/>
      <c r="N146" s="10"/>
      <c r="O146" s="11"/>
      <c r="P146" s="106"/>
      <c r="Q146" s="236"/>
      <c r="R146" s="236"/>
      <c r="S146" s="236"/>
    </row>
    <row r="147" spans="1:19" x14ac:dyDescent="0.35">
      <c r="A147" s="221" t="s">
        <v>1194</v>
      </c>
      <c r="B147" s="212"/>
      <c r="C147" s="213"/>
      <c r="D147" s="214"/>
      <c r="E147" s="215"/>
      <c r="F147" s="215"/>
      <c r="G147" s="301"/>
      <c r="H147" s="216"/>
      <c r="I147" s="217"/>
      <c r="J147" s="217"/>
      <c r="K147" s="218"/>
      <c r="L147" s="219"/>
      <c r="M147" s="10"/>
      <c r="N147" s="10"/>
      <c r="O147" s="238"/>
      <c r="P147" s="220"/>
      <c r="Q147" s="237"/>
      <c r="R147" s="237"/>
      <c r="S147" s="237"/>
    </row>
    <row r="148" spans="1:19" ht="116.15" customHeight="1" x14ac:dyDescent="0.35">
      <c r="A148" s="349" t="s">
        <v>592</v>
      </c>
      <c r="B148" s="394" t="s">
        <v>579</v>
      </c>
      <c r="C148" s="402" t="s">
        <v>1195</v>
      </c>
      <c r="D148" s="398" t="s">
        <v>5</v>
      </c>
      <c r="E148" s="414" t="s">
        <v>17</v>
      </c>
      <c r="F148" s="411" t="s">
        <v>14</v>
      </c>
      <c r="G148" s="437" t="s">
        <v>17</v>
      </c>
      <c r="H148" s="230" t="s">
        <v>1119</v>
      </c>
      <c r="I148" s="32" t="s">
        <v>1122</v>
      </c>
      <c r="J148" s="32" t="s">
        <v>1196</v>
      </c>
      <c r="K148" s="170" t="s">
        <v>1197</v>
      </c>
      <c r="L148" s="166" t="s">
        <v>6</v>
      </c>
      <c r="M148" s="180"/>
      <c r="N148" s="180"/>
      <c r="O148" s="169">
        <f>IF(L148="","0",IF(L148="Pass",1,IF(L148="Fail",0,IF(L148="TBD",0,IF(L148="N/A (Please provide reason)",1)))))</f>
        <v>0</v>
      </c>
      <c r="P148" s="233">
        <f>IF(AND(D148="M",L148="N/A (Please provide reason)"),1,0)</f>
        <v>0</v>
      </c>
      <c r="Q148" s="141">
        <f t="shared" ref="Q148:Q150" si="161">IF(E148 = "YES",1,0)</f>
        <v>0</v>
      </c>
      <c r="R148" s="141">
        <f t="shared" ref="R148" si="162">IF(F148 = "YES",1,0)</f>
        <v>1</v>
      </c>
      <c r="S148" s="141">
        <f t="shared" ref="S148" si="163">IF(G148 = "YES",1,0)</f>
        <v>0</v>
      </c>
    </row>
    <row r="149" spans="1:19" ht="88.5" customHeight="1" x14ac:dyDescent="0.35">
      <c r="A149" s="349" t="s">
        <v>781</v>
      </c>
      <c r="B149" s="405"/>
      <c r="C149" s="403"/>
      <c r="D149" s="404"/>
      <c r="E149" s="416"/>
      <c r="F149" s="413"/>
      <c r="G149" s="438"/>
      <c r="H149" s="230" t="s">
        <v>1198</v>
      </c>
      <c r="I149" s="32" t="s">
        <v>1122</v>
      </c>
      <c r="J149" s="32" t="s">
        <v>1199</v>
      </c>
      <c r="K149" s="32" t="s">
        <v>1200</v>
      </c>
      <c r="L149" s="166" t="s">
        <v>6</v>
      </c>
      <c r="M149" s="180"/>
      <c r="N149" s="180"/>
      <c r="O149" s="169">
        <f>IF(L149="","0",IF(L149="Pass",1,IF(L149="Fail",0,IF(L149="TBD",0,IF(L149="N/A (Please provide reason)",1)))))</f>
        <v>0</v>
      </c>
      <c r="P149" s="233">
        <f>IF(AND(D148="M",L149="N/A (Please provide reason)"),1,0)</f>
        <v>0</v>
      </c>
      <c r="Q149" s="141">
        <f>IF(E148 = "YES",1,0)</f>
        <v>0</v>
      </c>
      <c r="R149" s="141">
        <f t="shared" ref="R149:S149" si="164">IF(F148 = "YES",1,0)</f>
        <v>1</v>
      </c>
      <c r="S149" s="141">
        <f t="shared" si="164"/>
        <v>0</v>
      </c>
    </row>
    <row r="150" spans="1:19" ht="159.75" customHeight="1" x14ac:dyDescent="0.35">
      <c r="A150" s="349" t="s">
        <v>593</v>
      </c>
      <c r="B150" s="70" t="s">
        <v>369</v>
      </c>
      <c r="C150" s="32" t="s">
        <v>1201</v>
      </c>
      <c r="D150" s="227" t="s">
        <v>5</v>
      </c>
      <c r="E150" s="34" t="s">
        <v>17</v>
      </c>
      <c r="F150" s="168" t="s">
        <v>14</v>
      </c>
      <c r="G150" s="302" t="s">
        <v>17</v>
      </c>
      <c r="H150" s="230" t="s">
        <v>1123</v>
      </c>
      <c r="I150" s="32" t="s">
        <v>1139</v>
      </c>
      <c r="J150" s="32" t="s">
        <v>1202</v>
      </c>
      <c r="K150" s="32" t="s">
        <v>1124</v>
      </c>
      <c r="L150" s="166" t="s">
        <v>6</v>
      </c>
      <c r="M150" s="180"/>
      <c r="N150" s="180"/>
      <c r="O150" s="169">
        <f>IF(L150="","0",IF(L150="Pass",1,IF(L150="Fail",0,IF(L150="TBD",0,IF(L150="N/A (Please provide reason)",1)))))</f>
        <v>0</v>
      </c>
      <c r="P150" s="233">
        <f>IF(AND(D150="M",L150="N/A (Please provide reason)"),1,0)</f>
        <v>0</v>
      </c>
      <c r="Q150" s="141">
        <f t="shared" si="161"/>
        <v>0</v>
      </c>
      <c r="R150" s="141">
        <f t="shared" ref="R150" si="165">IF(F150 = "YES",1,0)</f>
        <v>1</v>
      </c>
      <c r="S150" s="141">
        <f t="shared" ref="S150" si="166">IF(G150 = "YES",1,0)</f>
        <v>0</v>
      </c>
    </row>
    <row r="151" spans="1:19" x14ac:dyDescent="0.35">
      <c r="A151" s="221" t="s">
        <v>1203</v>
      </c>
      <c r="B151" s="212"/>
      <c r="C151" s="213"/>
      <c r="D151" s="214"/>
      <c r="E151" s="215"/>
      <c r="F151" s="215"/>
      <c r="G151" s="301"/>
      <c r="H151" s="216"/>
      <c r="I151" s="217"/>
      <c r="J151" s="217"/>
      <c r="K151" s="218"/>
      <c r="L151" s="219"/>
      <c r="M151" s="10"/>
      <c r="N151" s="10"/>
      <c r="O151" s="238"/>
      <c r="P151" s="220"/>
      <c r="Q151" s="237"/>
      <c r="R151" s="237"/>
      <c r="S151" s="237"/>
    </row>
    <row r="152" spans="1:19" x14ac:dyDescent="0.35">
      <c r="M152" s="175"/>
      <c r="O152" s="165"/>
    </row>
    <row r="153" spans="1:19" x14ac:dyDescent="0.35">
      <c r="E153" s="303">
        <f>COUNTIF(E6:G150, "Yes")</f>
        <v>81</v>
      </c>
      <c r="L153" s="72" t="s">
        <v>254</v>
      </c>
      <c r="M153" s="235" t="s">
        <v>1100</v>
      </c>
      <c r="O153" s="176"/>
    </row>
    <row r="154" spans="1:19" x14ac:dyDescent="0.35">
      <c r="L154" s="31" t="s">
        <v>6</v>
      </c>
      <c r="M154" s="74" t="s">
        <v>8</v>
      </c>
      <c r="N154" s="172">
        <f>SUM(N155:N156)</f>
        <v>99</v>
      </c>
    </row>
    <row r="155" spans="1:19" x14ac:dyDescent="0.35">
      <c r="L155" s="15" t="s">
        <v>9</v>
      </c>
      <c r="M155" s="74" t="s">
        <v>10</v>
      </c>
      <c r="N155" s="172">
        <f>COUNTIFS(Q2:Q150,1,O2:O150,0)</f>
        <v>99</v>
      </c>
    </row>
    <row r="156" spans="1:19" ht="26" x14ac:dyDescent="0.35">
      <c r="L156" s="14" t="s">
        <v>255</v>
      </c>
      <c r="M156" s="174" t="s">
        <v>11</v>
      </c>
      <c r="N156" s="172">
        <f>COUNTIFS(Q2:Q150,1,O2:O150,1)</f>
        <v>0</v>
      </c>
    </row>
    <row r="157" spans="1:19" x14ac:dyDescent="0.35">
      <c r="L157" s="16" t="s">
        <v>12</v>
      </c>
      <c r="M157" s="174" t="s">
        <v>13</v>
      </c>
      <c r="N157" s="17">
        <f>SUM(N156/N154)</f>
        <v>0</v>
      </c>
    </row>
    <row r="158" spans="1:19" x14ac:dyDescent="0.35">
      <c r="M158" s="175"/>
    </row>
    <row r="159" spans="1:19" x14ac:dyDescent="0.35">
      <c r="M159" s="235" t="s">
        <v>1101</v>
      </c>
    </row>
    <row r="160" spans="1:19" x14ac:dyDescent="0.35">
      <c r="M160" s="74" t="s">
        <v>8</v>
      </c>
      <c r="N160" s="172">
        <f>SUM(N161:N162)</f>
        <v>25</v>
      </c>
    </row>
    <row r="161" spans="13:14" x14ac:dyDescent="0.35">
      <c r="M161" s="74" t="s">
        <v>10</v>
      </c>
      <c r="N161" s="172">
        <f>COUNTIFS(R2:R150,1,O2:O150,0)</f>
        <v>25</v>
      </c>
    </row>
    <row r="162" spans="13:14" x14ac:dyDescent="0.35">
      <c r="M162" s="174" t="s">
        <v>11</v>
      </c>
      <c r="N162" s="172">
        <f>COUNTIFS(R2:R150,1,O2:O150,1)</f>
        <v>0</v>
      </c>
    </row>
    <row r="163" spans="13:14" x14ac:dyDescent="0.35">
      <c r="M163" s="174" t="s">
        <v>13</v>
      </c>
      <c r="N163" s="17">
        <f>SUM(N162/N160)</f>
        <v>0</v>
      </c>
    </row>
  </sheetData>
  <mergeCells count="179">
    <mergeCell ref="E31:E34"/>
    <mergeCell ref="F31:F34"/>
    <mergeCell ref="F118:F119"/>
    <mergeCell ref="D70:D77"/>
    <mergeCell ref="C66:C69"/>
    <mergeCell ref="D66:D69"/>
    <mergeCell ref="E66:E69"/>
    <mergeCell ref="F66:F69"/>
    <mergeCell ref="B51:B56"/>
    <mergeCell ref="C51:C56"/>
    <mergeCell ref="D51:D56"/>
    <mergeCell ref="E51:E56"/>
    <mergeCell ref="F51:F56"/>
    <mergeCell ref="C57:C62"/>
    <mergeCell ref="D57:D62"/>
    <mergeCell ref="E57:E62"/>
    <mergeCell ref="F57:F62"/>
    <mergeCell ref="B63:B64"/>
    <mergeCell ref="C63:C64"/>
    <mergeCell ref="D63:D64"/>
    <mergeCell ref="E63:E64"/>
    <mergeCell ref="B44:B49"/>
    <mergeCell ref="C44:C49"/>
    <mergeCell ref="D44:D49"/>
    <mergeCell ref="G63:G64"/>
    <mergeCell ref="B66:B69"/>
    <mergeCell ref="B57:B62"/>
    <mergeCell ref="C70:C77"/>
    <mergeCell ref="E130:E131"/>
    <mergeCell ref="F130:F131"/>
    <mergeCell ref="G100:G103"/>
    <mergeCell ref="E70:E77"/>
    <mergeCell ref="F70:F77"/>
    <mergeCell ref="G70:G77"/>
    <mergeCell ref="B70:B77"/>
    <mergeCell ref="G37:G39"/>
    <mergeCell ref="G51:G56"/>
    <mergeCell ref="E35:E36"/>
    <mergeCell ref="F35:F36"/>
    <mergeCell ref="G35:G36"/>
    <mergeCell ref="G40:G41"/>
    <mergeCell ref="G148:G149"/>
    <mergeCell ref="B87:B88"/>
    <mergeCell ref="C87:C88"/>
    <mergeCell ref="E87:E88"/>
    <mergeCell ref="D87:D88"/>
    <mergeCell ref="F87:F88"/>
    <mergeCell ref="G87:G88"/>
    <mergeCell ref="B135:B138"/>
    <mergeCell ref="C135:C138"/>
    <mergeCell ref="E132:E134"/>
    <mergeCell ref="F132:F134"/>
    <mergeCell ref="B118:B119"/>
    <mergeCell ref="C118:C119"/>
    <mergeCell ref="D118:D119"/>
    <mergeCell ref="D135:D138"/>
    <mergeCell ref="E135:E138"/>
    <mergeCell ref="F135:F138"/>
    <mergeCell ref="B132:B134"/>
    <mergeCell ref="C132:C134"/>
    <mergeCell ref="G122:G125"/>
    <mergeCell ref="F100:F103"/>
    <mergeCell ref="B148:B149"/>
    <mergeCell ref="C148:C149"/>
    <mergeCell ref="D148:D149"/>
    <mergeCell ref="K118:K119"/>
    <mergeCell ref="J132:J134"/>
    <mergeCell ref="H118:H119"/>
    <mergeCell ref="B122:B125"/>
    <mergeCell ref="C122:C125"/>
    <mergeCell ref="D122:D125"/>
    <mergeCell ref="E100:E103"/>
    <mergeCell ref="D132:D134"/>
    <mergeCell ref="E148:E149"/>
    <mergeCell ref="F148:F149"/>
    <mergeCell ref="B143:B144"/>
    <mergeCell ref="C143:C144"/>
    <mergeCell ref="K89:K91"/>
    <mergeCell ref="K92:K94"/>
    <mergeCell ref="B130:B131"/>
    <mergeCell ref="G118:G119"/>
    <mergeCell ref="B100:B103"/>
    <mergeCell ref="C100:C103"/>
    <mergeCell ref="D100:D103"/>
    <mergeCell ref="E122:E125"/>
    <mergeCell ref="F122:F125"/>
    <mergeCell ref="J89:J91"/>
    <mergeCell ref="J92:J94"/>
    <mergeCell ref="H89:H91"/>
    <mergeCell ref="H92:H94"/>
    <mergeCell ref="C130:C131"/>
    <mergeCell ref="D130:D131"/>
    <mergeCell ref="E118:E119"/>
    <mergeCell ref="H78:H81"/>
    <mergeCell ref="B89:B94"/>
    <mergeCell ref="C89:C94"/>
    <mergeCell ref="D89:D94"/>
    <mergeCell ref="E89:E94"/>
    <mergeCell ref="F89:F94"/>
    <mergeCell ref="B78:B81"/>
    <mergeCell ref="C78:C81"/>
    <mergeCell ref="D78:D81"/>
    <mergeCell ref="E78:E81"/>
    <mergeCell ref="F78:F81"/>
    <mergeCell ref="K18:K19"/>
    <mergeCell ref="J10:J13"/>
    <mergeCell ref="K10:K13"/>
    <mergeCell ref="C16:C17"/>
    <mergeCell ref="E16:E17"/>
    <mergeCell ref="F16:F17"/>
    <mergeCell ref="G16:G17"/>
    <mergeCell ref="G18:G19"/>
    <mergeCell ref="H66:H67"/>
    <mergeCell ref="E44:E49"/>
    <mergeCell ref="F44:F49"/>
    <mergeCell ref="E40:E41"/>
    <mergeCell ref="F40:F41"/>
    <mergeCell ref="K44:K49"/>
    <mergeCell ref="K20:K21"/>
    <mergeCell ref="E29:E30"/>
    <mergeCell ref="F29:F30"/>
    <mergeCell ref="G66:G69"/>
    <mergeCell ref="H68:H69"/>
    <mergeCell ref="K66:K67"/>
    <mergeCell ref="F63:F64"/>
    <mergeCell ref="D31:D34"/>
    <mergeCell ref="G29:G30"/>
    <mergeCell ref="G31:G34"/>
    <mergeCell ref="H6:H8"/>
    <mergeCell ref="C10:C13"/>
    <mergeCell ref="D10:D13"/>
    <mergeCell ref="C18:C19"/>
    <mergeCell ref="H18:H19"/>
    <mergeCell ref="G24:G25"/>
    <mergeCell ref="E26:E27"/>
    <mergeCell ref="F26:F27"/>
    <mergeCell ref="G26:G27"/>
    <mergeCell ref="H20:H21"/>
    <mergeCell ref="F18:F19"/>
    <mergeCell ref="E18:E19"/>
    <mergeCell ref="E20:E21"/>
    <mergeCell ref="F20:F21"/>
    <mergeCell ref="G20:G21"/>
    <mergeCell ref="E24:E25"/>
    <mergeCell ref="F24:F25"/>
    <mergeCell ref="E37:E39"/>
    <mergeCell ref="F37:F39"/>
    <mergeCell ref="C35:C36"/>
    <mergeCell ref="B35:B36"/>
    <mergeCell ref="D35:D36"/>
    <mergeCell ref="B40:B41"/>
    <mergeCell ref="C40:C41"/>
    <mergeCell ref="C37:C39"/>
    <mergeCell ref="D37:D39"/>
    <mergeCell ref="B42:B43"/>
    <mergeCell ref="C42:C43"/>
    <mergeCell ref="D40:D41"/>
    <mergeCell ref="B37:B39"/>
    <mergeCell ref="B31:B34"/>
    <mergeCell ref="C31:C34"/>
    <mergeCell ref="B20:B21"/>
    <mergeCell ref="D26:D27"/>
    <mergeCell ref="B26:B27"/>
    <mergeCell ref="B1:C1"/>
    <mergeCell ref="B6:B8"/>
    <mergeCell ref="C6:C8"/>
    <mergeCell ref="D6:D8"/>
    <mergeCell ref="D16:D17"/>
    <mergeCell ref="C20:C21"/>
    <mergeCell ref="D20:D21"/>
    <mergeCell ref="B16:B17"/>
    <mergeCell ref="B29:B30"/>
    <mergeCell ref="C29:C30"/>
    <mergeCell ref="B24:B25"/>
    <mergeCell ref="C24:C25"/>
    <mergeCell ref="B10:B13"/>
    <mergeCell ref="B18:B19"/>
    <mergeCell ref="C26:C27"/>
    <mergeCell ref="D29:D30"/>
  </mergeCells>
  <phoneticPr fontId="12" type="noConversion"/>
  <conditionalFormatting sqref="E7:E8">
    <cfRule type="cellIs" dxfId="68" priority="511" operator="equal">
      <formula>"No"</formula>
    </cfRule>
  </conditionalFormatting>
  <conditionalFormatting sqref="F6">
    <cfRule type="cellIs" dxfId="67" priority="515" operator="equal">
      <formula>"No"</formula>
    </cfRule>
  </conditionalFormatting>
  <conditionalFormatting sqref="F8">
    <cfRule type="cellIs" dxfId="66" priority="513" operator="equal">
      <formula>"No"</formula>
    </cfRule>
  </conditionalFormatting>
  <conditionalFormatting sqref="F18:H18">
    <cfRule type="cellIs" dxfId="65" priority="517" operator="equal">
      <formula>"No"</formula>
    </cfRule>
  </conditionalFormatting>
  <conditionalFormatting sqref="F20:H20">
    <cfRule type="cellIs" dxfId="64" priority="516" operator="equal">
      <formula>"No"</formula>
    </cfRule>
  </conditionalFormatting>
  <conditionalFormatting sqref="G6:H7 G23:H23">
    <cfRule type="cellIs" dxfId="63" priority="618" operator="equal">
      <formula>"No"</formula>
    </cfRule>
  </conditionalFormatting>
  <conditionalFormatting sqref="G9:H13">
    <cfRule type="cellIs" dxfId="62" priority="610" operator="equal">
      <formula>"No"</formula>
    </cfRule>
  </conditionalFormatting>
  <conditionalFormatting sqref="G99:H99">
    <cfRule type="cellIs" dxfId="61" priority="589" operator="equal">
      <formula>"No"</formula>
    </cfRule>
  </conditionalFormatting>
  <conditionalFormatting sqref="L6:L13">
    <cfRule type="cellIs" dxfId="60" priority="87" operator="equal">
      <formula>"Fail"</formula>
    </cfRule>
    <cfRule type="cellIs" dxfId="59" priority="86" operator="equal">
      <formula>"Pass"</formula>
    </cfRule>
    <cfRule type="cellIs" dxfId="58" priority="89" operator="equal">
      <formula>#REF!</formula>
    </cfRule>
    <cfRule type="cellIs" dxfId="57" priority="88" operator="equal">
      <formula>#REF!</formula>
    </cfRule>
    <cfRule type="cellIs" dxfId="56" priority="90" operator="equal">
      <formula>#REF!</formula>
    </cfRule>
  </conditionalFormatting>
  <conditionalFormatting sqref="L16:L61">
    <cfRule type="cellIs" dxfId="55" priority="29" operator="equal">
      <formula>#REF!</formula>
    </cfRule>
    <cfRule type="cellIs" dxfId="54" priority="30" operator="equal">
      <formula>#REF!</formula>
    </cfRule>
  </conditionalFormatting>
  <conditionalFormatting sqref="L16:L84">
    <cfRule type="cellIs" dxfId="53" priority="26" operator="equal">
      <formula>"Pass"</formula>
    </cfRule>
    <cfRule type="cellIs" dxfId="52" priority="27" operator="equal">
      <formula>"Fail"</formula>
    </cfRule>
    <cfRule type="cellIs" dxfId="51" priority="28" operator="equal">
      <formula>#REF!</formula>
    </cfRule>
  </conditionalFormatting>
  <conditionalFormatting sqref="L62:L84">
    <cfRule type="cellIs" dxfId="50" priority="85" operator="equal">
      <formula>#REF!</formula>
    </cfRule>
    <cfRule type="cellIs" dxfId="49" priority="84" operator="equal">
      <formula>#REF!</formula>
    </cfRule>
  </conditionalFormatting>
  <conditionalFormatting sqref="L87:L94">
    <cfRule type="cellIs" dxfId="48" priority="77" operator="equal">
      <formula>"Fail"</formula>
    </cfRule>
    <cfRule type="cellIs" dxfId="47" priority="78" operator="equal">
      <formula>#REF!</formula>
    </cfRule>
    <cfRule type="cellIs" dxfId="46" priority="79" operator="equal">
      <formula>#REF!</formula>
    </cfRule>
    <cfRule type="cellIs" dxfId="45" priority="80" operator="equal">
      <formula>#REF!</formula>
    </cfRule>
    <cfRule type="cellIs" dxfId="44" priority="76" operator="equal">
      <formula>"Pass"</formula>
    </cfRule>
  </conditionalFormatting>
  <conditionalFormatting sqref="L97:L107">
    <cfRule type="cellIs" dxfId="43" priority="74" operator="equal">
      <formula>#REF!</formula>
    </cfRule>
    <cfRule type="cellIs" dxfId="42" priority="73" operator="equal">
      <formula>#REF!</formula>
    </cfRule>
    <cfRule type="cellIs" dxfId="41" priority="71" operator="equal">
      <formula>"Pass"</formula>
    </cfRule>
    <cfRule type="cellIs" dxfId="40" priority="75" operator="equal">
      <formula>#REF!</formula>
    </cfRule>
    <cfRule type="cellIs" dxfId="39" priority="72" operator="equal">
      <formula>"Fail"</formula>
    </cfRule>
  </conditionalFormatting>
  <conditionalFormatting sqref="L110:L119">
    <cfRule type="cellIs" dxfId="38" priority="68" operator="equal">
      <formula>#REF!</formula>
    </cfRule>
    <cfRule type="cellIs" dxfId="37" priority="69" operator="equal">
      <formula>#REF!</formula>
    </cfRule>
    <cfRule type="cellIs" dxfId="36" priority="70" operator="equal">
      <formula>#REF!</formula>
    </cfRule>
    <cfRule type="cellIs" dxfId="35" priority="66" operator="equal">
      <formula>"Pass"</formula>
    </cfRule>
    <cfRule type="cellIs" dxfId="34" priority="67" operator="equal">
      <formula>"Fail"</formula>
    </cfRule>
  </conditionalFormatting>
  <conditionalFormatting sqref="L122:L125">
    <cfRule type="cellIs" dxfId="33" priority="65" operator="equal">
      <formula>#REF!</formula>
    </cfRule>
    <cfRule type="cellIs" dxfId="32" priority="64" operator="equal">
      <formula>#REF!</formula>
    </cfRule>
    <cfRule type="cellIs" dxfId="31" priority="63" operator="equal">
      <formula>#REF!</formula>
    </cfRule>
    <cfRule type="cellIs" dxfId="30" priority="61" operator="equal">
      <formula>"Pass"</formula>
    </cfRule>
    <cfRule type="cellIs" dxfId="29" priority="62" operator="equal">
      <formula>"Fail"</formula>
    </cfRule>
  </conditionalFormatting>
  <conditionalFormatting sqref="L128:L139">
    <cfRule type="cellIs" dxfId="28" priority="10" operator="equal">
      <formula>#REF!</formula>
    </cfRule>
    <cfRule type="cellIs" dxfId="27" priority="8" operator="equal">
      <formula>#REF!</formula>
    </cfRule>
    <cfRule type="cellIs" dxfId="26" priority="9" operator="equal">
      <formula>#REF!</formula>
    </cfRule>
  </conditionalFormatting>
  <conditionalFormatting sqref="L128:L145">
    <cfRule type="cellIs" dxfId="25" priority="2" operator="equal">
      <formula>"Fail"</formula>
    </cfRule>
    <cfRule type="cellIs" dxfId="24" priority="1" operator="equal">
      <formula>"Pass"</formula>
    </cfRule>
  </conditionalFormatting>
  <conditionalFormatting sqref="L140">
    <cfRule type="cellIs" dxfId="23" priority="615" operator="equal">
      <formula>#REF!</formula>
    </cfRule>
    <cfRule type="cellIs" dxfId="22" priority="616" operator="equal">
      <formula>#REF!</formula>
    </cfRule>
    <cfRule type="cellIs" dxfId="21" priority="617" operator="equal">
      <formula>#REF!</formula>
    </cfRule>
  </conditionalFormatting>
  <conditionalFormatting sqref="L141:L145">
    <cfRule type="cellIs" dxfId="20" priority="3" operator="equal">
      <formula>#REF!</formula>
    </cfRule>
    <cfRule type="cellIs" dxfId="19" priority="5" operator="equal">
      <formula>#REF!</formula>
    </cfRule>
    <cfRule type="cellIs" dxfId="18" priority="4" operator="equal">
      <formula>#REF!</formula>
    </cfRule>
  </conditionalFormatting>
  <conditionalFormatting sqref="L147">
    <cfRule type="cellIs" dxfId="17" priority="602" operator="equal">
      <formula>#REF!</formula>
    </cfRule>
    <cfRule type="cellIs" dxfId="16" priority="603" operator="equal">
      <formula>#REF!</formula>
    </cfRule>
    <cfRule type="cellIs" dxfId="15" priority="604" operator="equal">
      <formula>#REF!</formula>
    </cfRule>
  </conditionalFormatting>
  <conditionalFormatting sqref="L147:L151">
    <cfRule type="cellIs" dxfId="14" priority="166" operator="equal">
      <formula>"Pass"</formula>
    </cfRule>
    <cfRule type="cellIs" dxfId="13" priority="167" operator="equal">
      <formula>"Fail"</formula>
    </cfRule>
  </conditionalFormatting>
  <conditionalFormatting sqref="L148:L149">
    <cfRule type="cellIs" dxfId="12" priority="169" operator="equal">
      <formula>#REF!</formula>
    </cfRule>
    <cfRule type="cellIs" dxfId="11" priority="170" operator="equal">
      <formula>#REF!</formula>
    </cfRule>
    <cfRule type="cellIs" dxfId="10" priority="168" operator="equal">
      <formula>#REF!</formula>
    </cfRule>
  </conditionalFormatting>
  <conditionalFormatting sqref="L150:L151">
    <cfRule type="cellIs" dxfId="9" priority="178" operator="equal">
      <formula>#REF!</formula>
    </cfRule>
    <cfRule type="cellIs" dxfId="8" priority="179" operator="equal">
      <formula>#REF!</formula>
    </cfRule>
    <cfRule type="cellIs" dxfId="7" priority="180" operator="equal">
      <formula>#REF!</formula>
    </cfRule>
  </conditionalFormatting>
  <dataValidations count="2">
    <dataValidation type="list" allowBlank="1" showInputMessage="1" showErrorMessage="1" sqref="L147 L151 L140:L141" xr:uid="{B454D06A-65A4-4AE3-B468-546BCEC1C4DF}">
      <formula1>$L$37:$L$42</formula1>
    </dataValidation>
    <dataValidation type="list" allowBlank="1" showInputMessage="1" showErrorMessage="1" sqref="L122:L125 L142:L145 L97:L107 L110:L119 L16:L84 L6:L13 L87:L94 L148:L150 L128:L139" xr:uid="{FC91B603-7E6C-442A-A50E-D40909E3D44C}">
      <formula1>$L$154:$L$157</formula1>
    </dataValidation>
  </dataValidations>
  <pageMargins left="0.23622047244094491" right="0.23622047244094491" top="0.74803149606299213" bottom="0.74803149606299213" header="0.31496062992125984" footer="0.31496062992125984"/>
  <pageSetup paperSize="8"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941D-0BC8-443F-84F6-25313D18C2FA}">
  <sheetPr>
    <pageSetUpPr fitToPage="1"/>
  </sheetPr>
  <dimension ref="A1:T223"/>
  <sheetViews>
    <sheetView zoomScale="80" zoomScaleNormal="80" workbookViewId="0">
      <selection activeCell="B3" sqref="B3"/>
    </sheetView>
  </sheetViews>
  <sheetFormatPr defaultColWidth="9.1796875" defaultRowHeight="13" x14ac:dyDescent="0.3"/>
  <cols>
    <col min="1" max="1" width="1.7265625" style="50" customWidth="1"/>
    <col min="2" max="2" width="15.7265625" style="68" customWidth="1"/>
    <col min="3" max="3" width="46.1796875" style="66" customWidth="1"/>
    <col min="4" max="4" width="33.54296875" style="66" customWidth="1"/>
    <col min="5" max="5" width="20.7265625" style="66" customWidth="1"/>
    <col min="6" max="6" width="82.54296875" style="66" customWidth="1"/>
    <col min="7" max="7" width="16.81640625" style="67" customWidth="1"/>
    <col min="8" max="9" width="50.7265625" style="66" customWidth="1"/>
    <col min="10" max="10" width="8.26953125" style="55" customWidth="1"/>
    <col min="11" max="15" width="9.1796875" style="55"/>
    <col min="16" max="16384" width="9.1796875" style="50"/>
  </cols>
  <sheetData>
    <row r="1" spans="1:20" s="44" customFormat="1" ht="12" customHeight="1" x14ac:dyDescent="0.3">
      <c r="B1" s="45"/>
      <c r="C1" s="46"/>
      <c r="D1" s="46"/>
      <c r="E1" s="46"/>
      <c r="F1" s="46"/>
      <c r="G1" s="47"/>
      <c r="H1" s="46"/>
      <c r="I1" s="46"/>
      <c r="J1" s="48"/>
      <c r="K1" s="48"/>
      <c r="L1" s="48"/>
      <c r="M1" s="48"/>
      <c r="N1" s="48"/>
      <c r="O1" s="48"/>
    </row>
    <row r="2" spans="1:20" s="44" customFormat="1" ht="15.5" x14ac:dyDescent="0.35">
      <c r="B2" s="126" t="s">
        <v>23</v>
      </c>
      <c r="C2" s="444" t="s">
        <v>181</v>
      </c>
      <c r="D2" s="445"/>
      <c r="E2" s="446"/>
      <c r="G2" s="47"/>
      <c r="H2" s="46"/>
      <c r="I2" s="46"/>
      <c r="J2" s="48"/>
      <c r="K2" s="48"/>
      <c r="L2" s="48"/>
      <c r="M2" s="48"/>
      <c r="N2" s="48"/>
      <c r="O2" s="48"/>
    </row>
    <row r="3" spans="1:20" s="44" customFormat="1" ht="14.5" x14ac:dyDescent="0.35">
      <c r="B3" s="181" t="s">
        <v>182</v>
      </c>
      <c r="C3" s="447" t="s">
        <v>620</v>
      </c>
      <c r="D3" s="448"/>
      <c r="E3" s="446"/>
      <c r="F3" s="46"/>
      <c r="G3" s="47"/>
      <c r="H3" s="46"/>
      <c r="I3" s="46"/>
      <c r="J3" s="48"/>
      <c r="K3" s="48"/>
      <c r="L3" s="48"/>
      <c r="M3" s="48"/>
      <c r="N3" s="48"/>
      <c r="O3" s="48"/>
    </row>
    <row r="4" spans="1:20" s="44" customFormat="1" ht="14.5" x14ac:dyDescent="0.35">
      <c r="B4" s="181" t="s">
        <v>183</v>
      </c>
      <c r="C4" s="449" t="s">
        <v>630</v>
      </c>
      <c r="D4" s="450"/>
      <c r="E4" s="451"/>
      <c r="F4" s="182"/>
      <c r="G4" s="47"/>
      <c r="H4" s="46"/>
      <c r="I4" s="46"/>
      <c r="J4" s="48"/>
      <c r="K4" s="48"/>
      <c r="L4" s="48"/>
      <c r="M4" s="48"/>
      <c r="N4" s="48"/>
      <c r="O4" s="48"/>
    </row>
    <row r="5" spans="1:20" s="44" customFormat="1" ht="14.5" x14ac:dyDescent="0.35">
      <c r="B5" s="183"/>
      <c r="C5" s="184"/>
      <c r="D5" s="184"/>
      <c r="E5" s="46"/>
      <c r="F5" s="46"/>
      <c r="G5" s="47"/>
      <c r="H5" s="46"/>
      <c r="I5" s="46"/>
      <c r="J5" s="48"/>
      <c r="K5" s="48"/>
      <c r="L5" s="48"/>
      <c r="M5" s="48"/>
      <c r="N5" s="48"/>
      <c r="O5" s="48"/>
    </row>
    <row r="6" spans="1:20" ht="20.149999999999999" customHeight="1" x14ac:dyDescent="0.3">
      <c r="A6" s="44"/>
      <c r="B6" s="125" t="s">
        <v>184</v>
      </c>
      <c r="C6" s="441" t="s">
        <v>182</v>
      </c>
      <c r="D6" s="441"/>
      <c r="E6" s="441"/>
      <c r="F6" s="441"/>
      <c r="G6" s="441"/>
      <c r="H6" s="441"/>
      <c r="I6" s="441"/>
      <c r="J6" s="150"/>
      <c r="K6" s="48"/>
      <c r="L6" s="48"/>
      <c r="M6" s="48"/>
      <c r="N6" s="48"/>
      <c r="O6" s="48"/>
      <c r="P6" s="44"/>
      <c r="Q6" s="44"/>
      <c r="R6" s="44"/>
      <c r="S6" s="44"/>
      <c r="T6" s="44"/>
    </row>
    <row r="7" spans="1:20" ht="117" customHeight="1" x14ac:dyDescent="0.3">
      <c r="A7" s="44"/>
      <c r="B7" s="51" t="s">
        <v>185</v>
      </c>
      <c r="C7" s="442" t="s">
        <v>1149</v>
      </c>
      <c r="D7" s="442"/>
      <c r="E7" s="442"/>
      <c r="F7" s="442"/>
      <c r="G7" s="442"/>
      <c r="H7" s="442"/>
      <c r="I7" s="442"/>
      <c r="J7" s="150"/>
      <c r="K7" s="48"/>
      <c r="L7" s="48"/>
      <c r="M7" s="48"/>
      <c r="N7" s="48"/>
      <c r="O7" s="48"/>
      <c r="P7" s="44"/>
      <c r="Q7" s="44"/>
      <c r="R7" s="44"/>
      <c r="S7" s="44"/>
      <c r="T7" s="44"/>
    </row>
    <row r="8" spans="1:20" ht="69.650000000000006" customHeight="1" x14ac:dyDescent="0.3">
      <c r="A8" s="44"/>
      <c r="B8" s="52" t="s">
        <v>186</v>
      </c>
      <c r="C8" s="443" t="s">
        <v>611</v>
      </c>
      <c r="D8" s="443"/>
      <c r="E8" s="443"/>
      <c r="F8" s="443"/>
      <c r="G8" s="443"/>
      <c r="H8" s="443"/>
      <c r="I8" s="443"/>
      <c r="J8" s="150"/>
      <c r="K8" s="48"/>
      <c r="L8" s="48"/>
      <c r="M8" s="48"/>
      <c r="N8" s="48"/>
      <c r="O8" s="48"/>
      <c r="P8" s="44"/>
      <c r="Q8" s="44"/>
      <c r="R8" s="44"/>
      <c r="S8" s="44"/>
      <c r="T8" s="44"/>
    </row>
    <row r="9" spans="1:20" ht="33" customHeight="1" x14ac:dyDescent="0.3">
      <c r="A9" s="44"/>
      <c r="B9" s="439" t="s">
        <v>187</v>
      </c>
      <c r="C9" s="127" t="s">
        <v>188</v>
      </c>
      <c r="D9" s="128" t="s">
        <v>189</v>
      </c>
      <c r="E9" s="128" t="s">
        <v>190</v>
      </c>
      <c r="F9" s="127" t="s">
        <v>191</v>
      </c>
      <c r="G9" s="128" t="s">
        <v>192</v>
      </c>
      <c r="H9" s="128" t="s">
        <v>253</v>
      </c>
      <c r="I9" s="128" t="s">
        <v>3</v>
      </c>
      <c r="J9" s="53" t="s">
        <v>4</v>
      </c>
      <c r="K9" s="48"/>
      <c r="L9" s="48"/>
      <c r="M9" s="48"/>
      <c r="N9" s="48"/>
      <c r="O9" s="44"/>
      <c r="P9" s="44"/>
      <c r="Q9" s="44"/>
      <c r="R9" s="44"/>
      <c r="S9" s="44"/>
      <c r="T9" s="44"/>
    </row>
    <row r="10" spans="1:20" s="55" customFormat="1" ht="84" customHeight="1" x14ac:dyDescent="0.3">
      <c r="A10" s="44"/>
      <c r="B10" s="440"/>
      <c r="C10" s="185" t="s">
        <v>614</v>
      </c>
      <c r="D10" s="185" t="s">
        <v>728</v>
      </c>
      <c r="E10" s="185" t="s">
        <v>615</v>
      </c>
      <c r="F10" s="185"/>
      <c r="G10" s="54" t="s">
        <v>6</v>
      </c>
      <c r="H10" s="186"/>
      <c r="I10" s="186"/>
      <c r="J10" s="187">
        <f>IF(G10="","0",IF(G10="Pass",1,IF(G10="Fail",0,IF(G10="TBD",0,IF(G10="N/A (Please provide reason)",1)))))</f>
        <v>0</v>
      </c>
      <c r="K10" s="48"/>
      <c r="L10" s="48"/>
      <c r="M10" s="48"/>
      <c r="N10" s="48"/>
      <c r="O10" s="48"/>
      <c r="P10" s="48"/>
      <c r="Q10" s="48"/>
      <c r="R10" s="48"/>
      <c r="S10" s="48"/>
      <c r="T10" s="48"/>
    </row>
    <row r="11" spans="1:20" s="55" customFormat="1" ht="363" customHeight="1" x14ac:dyDescent="0.3">
      <c r="A11" s="44"/>
      <c r="B11" s="440"/>
      <c r="C11" s="185" t="s">
        <v>391</v>
      </c>
      <c r="D11" s="185" t="s">
        <v>1103</v>
      </c>
      <c r="E11" s="185" t="s">
        <v>1102</v>
      </c>
      <c r="F11" s="185"/>
      <c r="G11" s="54" t="s">
        <v>6</v>
      </c>
      <c r="H11" s="186"/>
      <c r="I11" s="186"/>
      <c r="J11" s="187">
        <f t="shared" ref="J11:J14" si="0">IF(G11="","0",IF(G11="Pass",1,IF(G11="Fail",0,IF(G11="TBD",0,IF(G11="N/A (Please provide reason)",1)))))</f>
        <v>0</v>
      </c>
      <c r="K11" s="48"/>
      <c r="L11" s="48"/>
      <c r="M11" s="48"/>
      <c r="N11" s="48"/>
      <c r="O11" s="48"/>
      <c r="P11" s="48"/>
      <c r="Q11" s="48"/>
      <c r="R11" s="48"/>
      <c r="S11" s="48"/>
      <c r="T11" s="48"/>
    </row>
    <row r="12" spans="1:20" s="55" customFormat="1" ht="48" customHeight="1" x14ac:dyDescent="0.3">
      <c r="A12" s="44"/>
      <c r="B12" s="440"/>
      <c r="C12" s="185" t="s">
        <v>616</v>
      </c>
      <c r="D12" s="185" t="s">
        <v>849</v>
      </c>
      <c r="E12" s="188" t="s">
        <v>618</v>
      </c>
      <c r="F12" s="185"/>
      <c r="G12" s="54" t="s">
        <v>6</v>
      </c>
      <c r="H12" s="186"/>
      <c r="I12" s="186"/>
      <c r="J12" s="187">
        <f t="shared" si="0"/>
        <v>0</v>
      </c>
      <c r="K12" s="48"/>
      <c r="L12" s="48"/>
      <c r="M12" s="48"/>
      <c r="N12" s="48"/>
      <c r="O12" s="48"/>
      <c r="P12" s="48"/>
      <c r="Q12" s="48"/>
      <c r="R12" s="48"/>
      <c r="S12" s="48"/>
      <c r="T12" s="48"/>
    </row>
    <row r="13" spans="1:20" s="55" customFormat="1" ht="127.5" customHeight="1" x14ac:dyDescent="0.3">
      <c r="A13" s="44"/>
      <c r="B13" s="440"/>
      <c r="C13" s="185" t="s">
        <v>617</v>
      </c>
      <c r="D13" s="185" t="s">
        <v>850</v>
      </c>
      <c r="E13" s="185" t="s">
        <v>619</v>
      </c>
      <c r="F13" s="185"/>
      <c r="G13" s="54" t="s">
        <v>6</v>
      </c>
      <c r="H13" s="186"/>
      <c r="I13" s="186"/>
      <c r="J13" s="187">
        <f t="shared" si="0"/>
        <v>0</v>
      </c>
      <c r="K13" s="48"/>
      <c r="L13" s="48"/>
      <c r="M13" s="48"/>
      <c r="N13" s="48"/>
      <c r="O13" s="48"/>
      <c r="P13" s="48"/>
      <c r="Q13" s="48"/>
      <c r="R13" s="48"/>
      <c r="S13" s="48"/>
      <c r="T13" s="48"/>
    </row>
    <row r="14" spans="1:20" s="55" customFormat="1" ht="64.5" customHeight="1" x14ac:dyDescent="0.3">
      <c r="A14" s="44"/>
      <c r="B14" s="440"/>
      <c r="C14" s="185" t="s">
        <v>193</v>
      </c>
      <c r="D14" s="188" t="s">
        <v>729</v>
      </c>
      <c r="E14" s="188" t="s">
        <v>730</v>
      </c>
      <c r="F14" s="185"/>
      <c r="G14" s="54" t="s">
        <v>6</v>
      </c>
      <c r="H14" s="186"/>
      <c r="I14" s="186"/>
      <c r="J14" s="187">
        <f t="shared" si="0"/>
        <v>0</v>
      </c>
      <c r="K14" s="48"/>
      <c r="L14" s="48"/>
      <c r="M14" s="48"/>
      <c r="N14" s="48"/>
      <c r="O14" s="48"/>
      <c r="P14" s="48"/>
      <c r="Q14" s="48"/>
      <c r="R14" s="48"/>
      <c r="S14" s="48"/>
      <c r="T14" s="48"/>
    </row>
    <row r="15" spans="1:20" s="58" customFormat="1" ht="20.149999999999999" customHeight="1" x14ac:dyDescent="0.35">
      <c r="A15" s="56"/>
      <c r="B15" s="49" t="s">
        <v>194</v>
      </c>
      <c r="C15" s="189" t="str">
        <f>IF(K15=100%, "Complete", "Incomplete")</f>
        <v>Incomplete</v>
      </c>
      <c r="D15" s="190"/>
      <c r="E15" s="190"/>
      <c r="F15" s="190"/>
      <c r="G15" s="191"/>
      <c r="H15" s="190"/>
      <c r="I15" s="190"/>
      <c r="J15" s="190"/>
      <c r="K15" s="57">
        <f>SUM(J10:J14) / (COUNT(J10:J14))</f>
        <v>0</v>
      </c>
      <c r="L15" s="56"/>
      <c r="M15" s="56"/>
      <c r="N15" s="56"/>
      <c r="O15" s="56"/>
      <c r="P15" s="56"/>
      <c r="Q15" s="56"/>
      <c r="R15" s="56"/>
      <c r="S15" s="56"/>
      <c r="T15" s="56"/>
    </row>
    <row r="16" spans="1:20" ht="14.5" x14ac:dyDescent="0.35">
      <c r="A16" s="19"/>
      <c r="B16" s="19"/>
      <c r="C16" s="19"/>
      <c r="D16" s="19"/>
      <c r="E16" s="19"/>
      <c r="F16" s="19"/>
      <c r="G16" s="124"/>
      <c r="H16" s="19"/>
      <c r="I16" s="19"/>
      <c r="J16" s="150"/>
      <c r="K16" s="48"/>
      <c r="L16" s="48"/>
      <c r="M16" s="48"/>
      <c r="N16" s="48"/>
      <c r="O16" s="48"/>
      <c r="P16" s="44"/>
      <c r="Q16" s="44"/>
      <c r="R16" s="44"/>
      <c r="S16" s="44"/>
      <c r="T16" s="44"/>
    </row>
    <row r="17" spans="1:20" ht="14.5" x14ac:dyDescent="0.35">
      <c r="A17" s="19"/>
      <c r="B17" s="125" t="s">
        <v>184</v>
      </c>
      <c r="C17" s="441" t="s">
        <v>389</v>
      </c>
      <c r="D17" s="441"/>
      <c r="E17" s="441"/>
      <c r="F17" s="441"/>
      <c r="G17" s="441"/>
      <c r="H17" s="441"/>
      <c r="I17" s="441"/>
      <c r="J17" s="150"/>
      <c r="K17" s="48"/>
      <c r="L17" s="48"/>
      <c r="M17" s="48"/>
      <c r="N17" s="48"/>
      <c r="O17" s="48"/>
      <c r="P17" s="44"/>
      <c r="Q17" s="44"/>
      <c r="R17" s="44"/>
      <c r="S17" s="44"/>
      <c r="T17" s="44"/>
    </row>
    <row r="18" spans="1:20" ht="143.25" customHeight="1" x14ac:dyDescent="0.35">
      <c r="A18" s="19"/>
      <c r="B18" s="51" t="s">
        <v>185</v>
      </c>
      <c r="C18" s="442" t="s">
        <v>1150</v>
      </c>
      <c r="D18" s="442"/>
      <c r="E18" s="442"/>
      <c r="F18" s="442"/>
      <c r="G18" s="442"/>
      <c r="H18" s="442"/>
      <c r="I18" s="442"/>
      <c r="J18" s="150"/>
      <c r="K18" s="48"/>
      <c r="L18" s="48"/>
      <c r="M18" s="48"/>
      <c r="N18" s="48"/>
      <c r="O18" s="48"/>
      <c r="P18" s="44"/>
      <c r="Q18" s="44"/>
      <c r="R18" s="44"/>
      <c r="S18" s="44"/>
      <c r="T18" s="44"/>
    </row>
    <row r="19" spans="1:20" ht="57" customHeight="1" x14ac:dyDescent="0.35">
      <c r="A19" s="19"/>
      <c r="B19" s="52" t="s">
        <v>186</v>
      </c>
      <c r="C19" s="443" t="s">
        <v>621</v>
      </c>
      <c r="D19" s="443"/>
      <c r="E19" s="443"/>
      <c r="F19" s="443"/>
      <c r="G19" s="443"/>
      <c r="H19" s="443"/>
      <c r="I19" s="443"/>
      <c r="J19" s="150"/>
      <c r="K19" s="48"/>
      <c r="L19" s="48"/>
      <c r="M19" s="48"/>
      <c r="N19" s="48"/>
      <c r="O19" s="48"/>
      <c r="P19" s="44"/>
      <c r="Q19" s="44"/>
      <c r="R19" s="44"/>
      <c r="S19" s="44"/>
      <c r="T19" s="44"/>
    </row>
    <row r="20" spans="1:20" ht="31" x14ac:dyDescent="0.35">
      <c r="A20" s="19"/>
      <c r="B20" s="439" t="s">
        <v>187</v>
      </c>
      <c r="C20" s="127" t="s">
        <v>188</v>
      </c>
      <c r="D20" s="128" t="s">
        <v>189</v>
      </c>
      <c r="E20" s="128" t="s">
        <v>190</v>
      </c>
      <c r="F20" s="127" t="s">
        <v>191</v>
      </c>
      <c r="G20" s="128" t="s">
        <v>192</v>
      </c>
      <c r="H20" s="128" t="s">
        <v>253</v>
      </c>
      <c r="I20" s="128" t="s">
        <v>3</v>
      </c>
      <c r="J20" s="53" t="s">
        <v>4</v>
      </c>
      <c r="K20" s="48"/>
      <c r="L20" s="48"/>
      <c r="M20" s="48"/>
      <c r="N20" s="48"/>
      <c r="O20" s="48"/>
      <c r="P20" s="44"/>
      <c r="Q20" s="44"/>
      <c r="R20" s="44"/>
      <c r="S20" s="44"/>
      <c r="T20" s="44"/>
    </row>
    <row r="21" spans="1:20" ht="135" customHeight="1" x14ac:dyDescent="0.35">
      <c r="A21" s="19"/>
      <c r="B21" s="440"/>
      <c r="C21" s="185" t="s">
        <v>614</v>
      </c>
      <c r="D21" s="185" t="s">
        <v>851</v>
      </c>
      <c r="E21" s="185" t="s">
        <v>731</v>
      </c>
      <c r="F21" s="185"/>
      <c r="G21" s="54" t="s">
        <v>6</v>
      </c>
      <c r="H21" s="186"/>
      <c r="I21" s="186"/>
      <c r="J21" s="187">
        <f>IF(G21="","0",IF(G21="Pass",1,IF(G21="Fail",0,IF(G21="TBD",0,IF(G21="N/A (Please provide reason)",1)))))</f>
        <v>0</v>
      </c>
      <c r="K21" s="48"/>
      <c r="L21" s="48"/>
      <c r="M21" s="48"/>
      <c r="N21" s="48"/>
      <c r="O21" s="48"/>
      <c r="P21" s="44"/>
      <c r="Q21" s="44"/>
      <c r="R21" s="44"/>
      <c r="S21" s="44"/>
      <c r="T21" s="44"/>
    </row>
    <row r="22" spans="1:20" ht="80.25" customHeight="1" x14ac:dyDescent="0.35">
      <c r="A22" s="19"/>
      <c r="B22" s="440"/>
      <c r="C22" s="185" t="s">
        <v>624</v>
      </c>
      <c r="D22" s="185" t="s">
        <v>852</v>
      </c>
      <c r="E22" s="185" t="s">
        <v>625</v>
      </c>
      <c r="F22" s="185"/>
      <c r="G22" s="54" t="s">
        <v>6</v>
      </c>
      <c r="H22" s="186"/>
      <c r="I22" s="186"/>
      <c r="J22" s="187">
        <f>IF(G22="","0",IF(G22="Pass",1,IF(G22="Fail",0,IF(G22="TBD",0,IF(G22="N/A (Please provide reason)",1)))))</f>
        <v>0</v>
      </c>
      <c r="K22" s="48"/>
      <c r="L22" s="48"/>
      <c r="M22" s="48"/>
      <c r="N22" s="48"/>
      <c r="O22" s="48"/>
      <c r="P22" s="44"/>
      <c r="Q22" s="44"/>
      <c r="R22" s="44"/>
      <c r="S22" s="44"/>
      <c r="T22" s="44"/>
    </row>
    <row r="23" spans="1:20" ht="42" customHeight="1" x14ac:dyDescent="0.35">
      <c r="A23" s="19"/>
      <c r="B23" s="262"/>
      <c r="C23" s="185" t="s">
        <v>623</v>
      </c>
      <c r="D23" s="185" t="s">
        <v>732</v>
      </c>
      <c r="E23" s="185" t="s">
        <v>622</v>
      </c>
      <c r="F23" s="185"/>
      <c r="G23" s="54" t="s">
        <v>6</v>
      </c>
      <c r="H23" s="186"/>
      <c r="I23" s="186"/>
      <c r="J23" s="187">
        <f t="shared" ref="J23" si="1">IF(G23="","0",IF(G23="Pass",1,IF(G23="Fail",0,IF(G23="TBD",0,IF(G23="N/A (Please provide reason)",1)))))</f>
        <v>0</v>
      </c>
      <c r="K23" s="48"/>
      <c r="L23" s="48"/>
      <c r="M23" s="48"/>
      <c r="N23" s="48"/>
      <c r="O23" s="48"/>
      <c r="P23" s="44"/>
      <c r="Q23" s="44"/>
      <c r="R23" s="44"/>
      <c r="S23" s="44"/>
      <c r="T23" s="44"/>
    </row>
    <row r="24" spans="1:20" ht="14.5" x14ac:dyDescent="0.35">
      <c r="A24" s="19"/>
      <c r="B24" s="49" t="s">
        <v>194</v>
      </c>
      <c r="C24" s="189" t="str">
        <f>IF(K24=100%, "Complete", "Incomplete")</f>
        <v>Incomplete</v>
      </c>
      <c r="D24" s="263"/>
      <c r="E24" s="263"/>
      <c r="F24" s="263"/>
      <c r="G24" s="264"/>
      <c r="H24" s="263"/>
      <c r="I24" s="263"/>
      <c r="J24" s="263"/>
      <c r="K24" s="57">
        <f>SUM(J21:J22) / (COUNT(J21:J22))</f>
        <v>0</v>
      </c>
      <c r="L24" s="48"/>
      <c r="M24" s="48"/>
      <c r="N24" s="48"/>
      <c r="O24" s="48"/>
      <c r="P24" s="44"/>
      <c r="Q24" s="44"/>
      <c r="R24" s="44"/>
      <c r="S24" s="44"/>
      <c r="T24" s="44"/>
    </row>
    <row r="25" spans="1:20" ht="14.5" x14ac:dyDescent="0.35">
      <c r="A25"/>
      <c r="B25" s="265"/>
      <c r="C25" s="266"/>
      <c r="D25" s="267"/>
      <c r="E25" s="267"/>
      <c r="F25" s="267"/>
      <c r="G25" s="268"/>
      <c r="H25" s="267"/>
      <c r="I25" s="267"/>
      <c r="J25" s="267"/>
      <c r="K25" s="269"/>
    </row>
    <row r="26" spans="1:20" ht="14.5" x14ac:dyDescent="0.35">
      <c r="A26"/>
      <c r="B26" s="265"/>
      <c r="C26" s="266"/>
      <c r="D26" s="267"/>
      <c r="E26" s="267"/>
      <c r="F26" s="267"/>
      <c r="G26" s="268"/>
      <c r="H26" s="267"/>
      <c r="I26" s="267"/>
      <c r="J26" s="267"/>
      <c r="K26" s="269"/>
    </row>
    <row r="27" spans="1:20" ht="14.5" x14ac:dyDescent="0.35">
      <c r="A27" s="19"/>
      <c r="B27" s="19"/>
      <c r="C27" s="19"/>
      <c r="D27" s="19"/>
      <c r="E27" s="19"/>
      <c r="F27" s="19"/>
      <c r="G27" s="124"/>
      <c r="H27" s="19"/>
      <c r="I27" s="19"/>
      <c r="J27" s="150"/>
      <c r="K27" s="48"/>
      <c r="L27" s="48"/>
      <c r="M27" s="48"/>
      <c r="N27" s="48"/>
      <c r="O27" s="48"/>
      <c r="P27" s="44"/>
      <c r="Q27" s="44"/>
      <c r="R27" s="44"/>
      <c r="S27" s="44"/>
      <c r="T27" s="44"/>
    </row>
    <row r="28" spans="1:20" ht="14.5" x14ac:dyDescent="0.35">
      <c r="A28" s="19"/>
      <c r="B28" s="19"/>
      <c r="C28" s="19"/>
      <c r="D28" s="19"/>
      <c r="E28" s="19"/>
      <c r="F28" s="19"/>
      <c r="G28" s="72" t="s">
        <v>254</v>
      </c>
      <c r="H28" s="19"/>
      <c r="I28" s="19"/>
      <c r="J28" s="150"/>
      <c r="K28" s="48"/>
      <c r="L28" s="48"/>
      <c r="M28" s="48"/>
      <c r="N28" s="48"/>
      <c r="O28" s="48"/>
      <c r="P28" s="44"/>
      <c r="Q28" s="44"/>
      <c r="R28" s="44"/>
      <c r="S28" s="44"/>
      <c r="T28" s="44"/>
    </row>
    <row r="29" spans="1:20" ht="14.5" x14ac:dyDescent="0.35">
      <c r="A29" s="19"/>
      <c r="B29" s="19"/>
      <c r="C29" s="19"/>
      <c r="D29" s="19"/>
      <c r="E29" s="19"/>
      <c r="F29" s="19"/>
      <c r="G29" s="59" t="s">
        <v>9</v>
      </c>
      <c r="H29" s="19"/>
      <c r="I29" s="19"/>
      <c r="J29" s="150"/>
      <c r="K29" s="48"/>
      <c r="L29" s="48"/>
      <c r="M29" s="48"/>
      <c r="N29" s="48"/>
      <c r="O29" s="48"/>
      <c r="P29" s="44"/>
      <c r="Q29" s="44"/>
      <c r="R29" s="44"/>
      <c r="S29" s="44"/>
      <c r="T29" s="44"/>
    </row>
    <row r="30" spans="1:20" ht="14.5" x14ac:dyDescent="0.35">
      <c r="A30" s="19"/>
      <c r="B30" s="19"/>
      <c r="C30" s="19"/>
      <c r="D30" s="19"/>
      <c r="E30" s="19"/>
      <c r="F30" s="19"/>
      <c r="G30" s="60" t="s">
        <v>12</v>
      </c>
      <c r="H30" s="19"/>
      <c r="I30" s="19"/>
      <c r="J30" s="150"/>
      <c r="K30" s="48"/>
      <c r="L30" s="48"/>
      <c r="M30" s="48"/>
      <c r="N30" s="48"/>
      <c r="O30" s="48"/>
      <c r="P30" s="44"/>
      <c r="Q30" s="44"/>
      <c r="R30" s="44"/>
      <c r="S30" s="44"/>
      <c r="T30" s="44"/>
    </row>
    <row r="31" spans="1:20" ht="29" x14ac:dyDescent="0.3">
      <c r="A31" s="44"/>
      <c r="B31" s="192"/>
      <c r="C31" s="193" t="s">
        <v>195</v>
      </c>
      <c r="D31" s="225" t="s">
        <v>196</v>
      </c>
      <c r="E31" s="194"/>
      <c r="F31" s="195"/>
      <c r="G31" s="61" t="s">
        <v>255</v>
      </c>
      <c r="H31" s="195"/>
      <c r="I31" s="195"/>
      <c r="J31" s="150"/>
      <c r="K31" s="48"/>
      <c r="L31" s="48"/>
      <c r="M31" s="48"/>
      <c r="N31" s="48"/>
      <c r="O31" s="48"/>
      <c r="P31" s="44"/>
      <c r="Q31" s="44"/>
      <c r="R31" s="44"/>
      <c r="S31" s="44"/>
      <c r="T31" s="44"/>
    </row>
    <row r="32" spans="1:20" ht="14.5" x14ac:dyDescent="0.3">
      <c r="A32" s="44"/>
      <c r="B32" s="226" t="s">
        <v>182</v>
      </c>
      <c r="C32" s="197">
        <f>K15</f>
        <v>0</v>
      </c>
      <c r="D32" s="198" t="str">
        <f>C15</f>
        <v>Incomplete</v>
      </c>
      <c r="E32" s="199"/>
      <c r="F32" s="195"/>
      <c r="G32" s="61" t="s">
        <v>6</v>
      </c>
      <c r="H32" s="195"/>
      <c r="I32" s="195"/>
      <c r="J32" s="150"/>
      <c r="K32" s="48"/>
      <c r="L32" s="48"/>
      <c r="M32" s="48"/>
      <c r="N32" s="48"/>
      <c r="O32" s="48"/>
      <c r="P32" s="44"/>
      <c r="Q32" s="44"/>
      <c r="R32" s="44"/>
      <c r="S32" s="44"/>
      <c r="T32" s="44"/>
    </row>
    <row r="33" spans="1:20" s="55" customFormat="1" ht="14.5" x14ac:dyDescent="0.3">
      <c r="A33" s="44"/>
      <c r="B33" s="226" t="s">
        <v>183</v>
      </c>
      <c r="C33" s="197">
        <f>K24</f>
        <v>0</v>
      </c>
      <c r="D33" s="198" t="str">
        <f>C24</f>
        <v>Incomplete</v>
      </c>
      <c r="E33" s="199"/>
      <c r="F33" s="195"/>
      <c r="G33" s="195"/>
      <c r="H33" s="195" t="s">
        <v>7</v>
      </c>
      <c r="I33" s="195"/>
      <c r="K33" s="48"/>
      <c r="L33" s="48"/>
      <c r="M33" s="48"/>
      <c r="N33" s="48"/>
      <c r="O33" s="48"/>
      <c r="P33" s="48"/>
      <c r="Q33" s="48"/>
      <c r="R33" s="48"/>
      <c r="S33" s="48"/>
      <c r="T33" s="48"/>
    </row>
    <row r="34" spans="1:20" s="55" customFormat="1" ht="14.5" x14ac:dyDescent="0.3">
      <c r="A34" s="44"/>
      <c r="B34" s="199"/>
      <c r="C34" s="199"/>
      <c r="D34" s="199"/>
      <c r="E34" s="199"/>
      <c r="F34" s="73" t="s">
        <v>197</v>
      </c>
      <c r="G34" s="200">
        <f>COUNTIF($J$1:$J26,"0")</f>
        <v>8</v>
      </c>
      <c r="H34" s="44"/>
      <c r="I34" s="44"/>
      <c r="J34" s="44"/>
      <c r="K34" s="48"/>
      <c r="L34" s="48"/>
      <c r="M34" s="48"/>
      <c r="N34" s="48"/>
      <c r="O34" s="48"/>
      <c r="P34" s="48"/>
      <c r="Q34" s="48"/>
      <c r="R34" s="48"/>
      <c r="S34" s="48"/>
      <c r="T34" s="48"/>
    </row>
    <row r="35" spans="1:20" s="55" customFormat="1" ht="14.5" x14ac:dyDescent="0.3">
      <c r="A35" s="44"/>
      <c r="B35" s="199"/>
      <c r="C35" s="199"/>
      <c r="D35" s="199"/>
      <c r="E35" s="199"/>
      <c r="F35" s="201" t="s">
        <v>198</v>
      </c>
      <c r="G35" s="200">
        <f>COUNTIF($J$1:$J26,"1")</f>
        <v>0</v>
      </c>
      <c r="H35" s="44" t="s">
        <v>7</v>
      </c>
      <c r="I35" s="44"/>
      <c r="J35" s="44"/>
      <c r="K35" s="48"/>
      <c r="L35" s="48"/>
      <c r="M35" s="48"/>
      <c r="N35" s="48"/>
      <c r="O35" s="48"/>
      <c r="P35" s="48"/>
      <c r="Q35" s="48"/>
      <c r="R35" s="48"/>
      <c r="S35" s="48"/>
      <c r="T35" s="48"/>
    </row>
    <row r="36" spans="1:20" s="55" customFormat="1" ht="14.5" x14ac:dyDescent="0.3">
      <c r="A36" s="44"/>
      <c r="B36" s="199"/>
      <c r="C36" s="202">
        <f>COUNTIF(D27:D33,"Complete")</f>
        <v>0</v>
      </c>
      <c r="D36" s="203" t="s">
        <v>199</v>
      </c>
      <c r="E36" s="199"/>
      <c r="F36" s="73" t="s">
        <v>200</v>
      </c>
      <c r="G36" s="200">
        <f>COUNTIF(J7:J26,"&gt;=0")</f>
        <v>8</v>
      </c>
      <c r="H36" s="44"/>
      <c r="I36" s="44"/>
      <c r="J36" s="44"/>
      <c r="K36" s="48"/>
      <c r="L36" s="48"/>
      <c r="M36" s="48"/>
      <c r="N36" s="48"/>
      <c r="O36" s="48"/>
      <c r="P36" s="48"/>
      <c r="Q36" s="48"/>
      <c r="R36" s="48"/>
      <c r="S36" s="48"/>
      <c r="T36" s="48"/>
    </row>
    <row r="37" spans="1:20" s="55" customFormat="1" ht="14.5" x14ac:dyDescent="0.3">
      <c r="A37" s="44"/>
      <c r="B37" s="199"/>
      <c r="C37" s="202">
        <f>COUNTIF(D27:D35,"Incomplete")</f>
        <v>2</v>
      </c>
      <c r="D37" s="203" t="s">
        <v>201</v>
      </c>
      <c r="E37" s="199"/>
      <c r="F37" s="201" t="s">
        <v>202</v>
      </c>
      <c r="G37" s="62">
        <f>SUM($G35/$G36)</f>
        <v>0</v>
      </c>
      <c r="H37" s="44"/>
      <c r="I37" s="44"/>
      <c r="J37" s="44"/>
      <c r="K37" s="48"/>
      <c r="L37" s="48"/>
      <c r="M37" s="48"/>
      <c r="N37" s="48"/>
      <c r="O37" s="48"/>
      <c r="P37" s="48"/>
      <c r="Q37" s="48"/>
      <c r="R37" s="48"/>
      <c r="S37" s="48"/>
      <c r="T37" s="48"/>
    </row>
    <row r="38" spans="1:20" s="55" customFormat="1" ht="14.5" x14ac:dyDescent="0.3">
      <c r="A38" s="44"/>
      <c r="B38" s="199"/>
      <c r="C38" s="63">
        <f>SUM($C$36:$C$37)</f>
        <v>2</v>
      </c>
      <c r="D38" s="203" t="s">
        <v>203</v>
      </c>
      <c r="E38" s="199"/>
      <c r="F38" s="195"/>
      <c r="G38" s="196"/>
      <c r="H38" s="44"/>
      <c r="I38" s="44"/>
      <c r="J38" s="44"/>
      <c r="K38" s="48"/>
      <c r="L38" s="48"/>
      <c r="M38" s="48"/>
      <c r="N38" s="48"/>
      <c r="O38" s="48"/>
      <c r="P38" s="48"/>
      <c r="Q38" s="48"/>
      <c r="R38" s="48"/>
      <c r="S38" s="48"/>
      <c r="T38" s="48"/>
    </row>
    <row r="39" spans="1:20" s="55" customFormat="1" ht="14.5" x14ac:dyDescent="0.3">
      <c r="A39" s="44"/>
      <c r="B39" s="199"/>
      <c r="C39" s="64">
        <f>SUM($C$36)/($C$38)</f>
        <v>0</v>
      </c>
      <c r="D39" s="65" t="s">
        <v>204</v>
      </c>
      <c r="E39" s="199"/>
      <c r="F39" s="195"/>
      <c r="G39" s="196"/>
      <c r="H39" s="195"/>
      <c r="I39" s="195"/>
      <c r="J39" s="150"/>
      <c r="K39" s="48"/>
      <c r="L39" s="48"/>
      <c r="M39" s="48"/>
      <c r="N39" s="48"/>
      <c r="O39" s="48"/>
      <c r="P39" s="48"/>
      <c r="Q39" s="48"/>
      <c r="R39" s="48"/>
      <c r="S39" s="48"/>
      <c r="T39" s="48"/>
    </row>
    <row r="40" spans="1:20" s="55" customFormat="1" ht="14.5" x14ac:dyDescent="0.3">
      <c r="A40" s="44"/>
      <c r="B40" s="199"/>
      <c r="C40" s="199"/>
      <c r="D40" s="199"/>
      <c r="E40" s="199"/>
      <c r="F40" s="195" t="s">
        <v>7</v>
      </c>
      <c r="G40" s="196"/>
      <c r="H40" s="195"/>
      <c r="I40" s="195"/>
      <c r="J40" s="150"/>
      <c r="K40" s="48"/>
      <c r="L40" s="48"/>
      <c r="M40" s="48"/>
      <c r="N40" s="48"/>
      <c r="O40" s="48"/>
      <c r="P40" s="48"/>
      <c r="Q40" s="48"/>
      <c r="R40" s="48"/>
      <c r="S40" s="48"/>
      <c r="T40" s="48"/>
    </row>
    <row r="41" spans="1:20" s="55" customFormat="1" ht="14.5" x14ac:dyDescent="0.3">
      <c r="A41" s="44"/>
      <c r="B41" s="204"/>
      <c r="C41" s="44"/>
      <c r="D41" s="44"/>
      <c r="E41" s="44"/>
      <c r="F41" s="44"/>
      <c r="G41" s="44"/>
      <c r="H41" s="195"/>
      <c r="I41" s="195"/>
      <c r="J41" s="150"/>
      <c r="K41" s="48"/>
      <c r="L41" s="48"/>
      <c r="M41" s="48"/>
      <c r="N41" s="48"/>
      <c r="O41" s="48"/>
      <c r="P41" s="48"/>
      <c r="Q41" s="48"/>
      <c r="R41" s="48"/>
      <c r="S41" s="48"/>
      <c r="T41" s="48"/>
    </row>
    <row r="42" spans="1:20" ht="14.5" x14ac:dyDescent="0.3">
      <c r="A42" s="44"/>
      <c r="B42" s="204"/>
      <c r="C42" s="44"/>
      <c r="D42" s="44"/>
      <c r="E42" s="44"/>
      <c r="F42" s="44"/>
      <c r="G42" s="44"/>
      <c r="H42" s="195"/>
      <c r="I42" s="195"/>
      <c r="J42" s="150"/>
      <c r="K42" s="48"/>
      <c r="L42" s="48"/>
      <c r="M42" s="48"/>
      <c r="N42" s="48"/>
      <c r="O42" s="48"/>
      <c r="P42" s="44"/>
      <c r="Q42" s="44"/>
      <c r="R42" s="44"/>
      <c r="S42" s="44"/>
      <c r="T42" s="44"/>
    </row>
    <row r="43" spans="1:20" x14ac:dyDescent="0.3">
      <c r="A43" s="44"/>
      <c r="B43" s="44"/>
      <c r="C43" s="44"/>
      <c r="D43" s="44"/>
      <c r="E43" s="44"/>
      <c r="F43" s="44"/>
      <c r="G43" s="44"/>
      <c r="H43" s="44"/>
      <c r="I43" s="44"/>
      <c r="J43" s="44"/>
      <c r="K43" s="44"/>
      <c r="L43" s="48"/>
      <c r="M43" s="48"/>
      <c r="N43" s="48"/>
      <c r="O43" s="48"/>
      <c r="P43" s="44"/>
      <c r="Q43" s="44"/>
      <c r="R43" s="44"/>
      <c r="S43" s="44"/>
      <c r="T43" s="44"/>
    </row>
    <row r="44" spans="1:20" x14ac:dyDescent="0.3">
      <c r="A44" s="44"/>
      <c r="B44" s="44"/>
      <c r="C44" s="44"/>
      <c r="D44" s="44"/>
      <c r="E44" s="44"/>
      <c r="F44" s="44"/>
      <c r="G44" s="44"/>
      <c r="H44" s="44"/>
      <c r="I44" s="44"/>
      <c r="J44" s="44"/>
      <c r="K44" s="44"/>
      <c r="L44" s="48"/>
      <c r="M44" s="48"/>
      <c r="N44" s="48"/>
      <c r="O44" s="48"/>
      <c r="P44" s="44"/>
      <c r="Q44" s="44"/>
      <c r="R44" s="44"/>
      <c r="S44" s="44"/>
      <c r="T44" s="44"/>
    </row>
    <row r="45" spans="1:20" x14ac:dyDescent="0.3">
      <c r="A45" s="44"/>
      <c r="B45" s="44"/>
      <c r="C45" s="44"/>
      <c r="D45" s="44"/>
      <c r="E45" s="44"/>
      <c r="F45" s="44"/>
      <c r="G45" s="44"/>
      <c r="H45" s="44"/>
      <c r="I45" s="44"/>
      <c r="J45" s="44"/>
      <c r="K45" s="44"/>
      <c r="L45" s="48"/>
      <c r="M45" s="48"/>
      <c r="N45" s="48"/>
      <c r="O45" s="48"/>
      <c r="P45" s="44"/>
      <c r="Q45" s="44"/>
      <c r="R45" s="44"/>
      <c r="S45" s="44"/>
      <c r="T45" s="44"/>
    </row>
    <row r="46" spans="1:20" x14ac:dyDescent="0.3">
      <c r="A46" s="44"/>
      <c r="B46" s="44"/>
      <c r="C46" s="44"/>
      <c r="D46" s="44"/>
      <c r="E46" s="44"/>
      <c r="F46" s="44"/>
      <c r="G46" s="44"/>
      <c r="H46" s="44"/>
      <c r="I46" s="44"/>
      <c r="J46" s="44"/>
      <c r="K46" s="44"/>
      <c r="L46" s="48"/>
      <c r="M46" s="48"/>
      <c r="N46" s="48"/>
      <c r="O46" s="48"/>
      <c r="P46" s="44"/>
      <c r="Q46" s="44"/>
      <c r="R46" s="44"/>
      <c r="S46" s="44"/>
      <c r="T46" s="44"/>
    </row>
    <row r="47" spans="1:20" x14ac:dyDescent="0.3">
      <c r="A47" s="44"/>
      <c r="B47" s="44"/>
      <c r="C47" s="44"/>
      <c r="D47" s="44"/>
      <c r="E47" s="44"/>
      <c r="F47" s="44"/>
      <c r="G47" s="44"/>
      <c r="H47" s="44"/>
      <c r="I47" s="44"/>
      <c r="J47" s="44"/>
      <c r="K47" s="44"/>
      <c r="L47" s="48"/>
      <c r="M47" s="48"/>
      <c r="N47" s="48"/>
      <c r="O47" s="48"/>
      <c r="P47" s="44"/>
      <c r="Q47" s="44"/>
      <c r="R47" s="44"/>
      <c r="S47" s="44"/>
      <c r="T47" s="44"/>
    </row>
    <row r="48" spans="1:20" x14ac:dyDescent="0.3">
      <c r="A48" s="44"/>
      <c r="B48" s="44"/>
      <c r="C48" s="44"/>
      <c r="D48" s="44"/>
      <c r="E48" s="44"/>
      <c r="F48" s="44"/>
      <c r="G48" s="44"/>
      <c r="H48" s="44"/>
      <c r="I48" s="44"/>
      <c r="J48" s="44"/>
      <c r="K48" s="44"/>
      <c r="L48" s="48"/>
      <c r="M48" s="48"/>
      <c r="N48" s="48"/>
      <c r="O48" s="48"/>
      <c r="P48" s="44"/>
      <c r="Q48" s="44"/>
      <c r="R48" s="44"/>
      <c r="S48" s="44"/>
      <c r="T48" s="44"/>
    </row>
    <row r="49" spans="1:20" x14ac:dyDescent="0.3">
      <c r="A49" s="44"/>
      <c r="B49" s="44"/>
      <c r="C49" s="44"/>
      <c r="D49" s="44"/>
      <c r="E49" s="44"/>
      <c r="F49" s="44"/>
      <c r="G49" s="44"/>
      <c r="H49" s="44"/>
      <c r="I49" s="44"/>
      <c r="J49" s="44"/>
      <c r="K49" s="44"/>
      <c r="L49" s="48"/>
      <c r="M49" s="48"/>
      <c r="N49" s="48"/>
      <c r="O49" s="48"/>
      <c r="P49" s="44"/>
      <c r="Q49" s="44"/>
      <c r="R49" s="44"/>
      <c r="S49" s="44"/>
      <c r="T49" s="44"/>
    </row>
    <row r="50" spans="1:20" x14ac:dyDescent="0.3">
      <c r="A50" s="44"/>
      <c r="B50" s="44"/>
      <c r="C50" s="44"/>
      <c r="D50" s="44"/>
      <c r="E50" s="44"/>
      <c r="F50" s="44"/>
      <c r="G50" s="44"/>
      <c r="H50" s="44"/>
      <c r="I50" s="44"/>
      <c r="J50" s="44"/>
      <c r="K50" s="44"/>
      <c r="L50" s="48"/>
      <c r="M50" s="48"/>
      <c r="N50" s="48"/>
      <c r="O50" s="48"/>
      <c r="P50" s="44"/>
      <c r="Q50" s="44"/>
      <c r="R50" s="44"/>
      <c r="S50" s="44"/>
      <c r="T50" s="44"/>
    </row>
    <row r="51" spans="1:20" x14ac:dyDescent="0.3">
      <c r="A51" s="44"/>
      <c r="B51" s="44"/>
      <c r="C51" s="44"/>
      <c r="D51" s="44"/>
      <c r="E51" s="44"/>
      <c r="F51" s="44"/>
      <c r="G51" s="44"/>
      <c r="H51" s="44"/>
      <c r="I51" s="44"/>
      <c r="J51" s="44"/>
      <c r="K51" s="44"/>
      <c r="L51" s="48"/>
      <c r="M51" s="48"/>
      <c r="N51" s="48"/>
      <c r="O51" s="48"/>
      <c r="P51" s="44"/>
      <c r="Q51" s="44"/>
      <c r="R51" s="44"/>
      <c r="S51" s="44"/>
      <c r="T51" s="44"/>
    </row>
    <row r="52" spans="1:20" x14ac:dyDescent="0.3">
      <c r="A52" s="44"/>
      <c r="B52" s="44"/>
      <c r="C52" s="44"/>
      <c r="D52" s="44"/>
      <c r="E52" s="44"/>
      <c r="F52" s="44"/>
      <c r="G52" s="44"/>
      <c r="H52" s="44"/>
      <c r="I52" s="44"/>
      <c r="J52" s="44"/>
      <c r="K52" s="44"/>
      <c r="L52" s="48"/>
      <c r="M52" s="48"/>
      <c r="N52" s="48"/>
      <c r="O52" s="48"/>
      <c r="P52" s="44"/>
      <c r="Q52" s="44"/>
      <c r="R52" s="44"/>
      <c r="S52" s="44"/>
      <c r="T52" s="44"/>
    </row>
    <row r="53" spans="1:20" x14ac:dyDescent="0.3">
      <c r="A53" s="44"/>
      <c r="B53" s="44"/>
      <c r="C53" s="44"/>
      <c r="D53" s="44"/>
      <c r="E53" s="44"/>
      <c r="F53" s="44"/>
      <c r="G53" s="44"/>
      <c r="H53" s="44"/>
      <c r="I53" s="44"/>
      <c r="J53" s="44"/>
      <c r="K53" s="44"/>
      <c r="L53" s="48"/>
      <c r="M53" s="48"/>
      <c r="N53" s="48"/>
      <c r="O53" s="48"/>
      <c r="P53" s="44"/>
      <c r="Q53" s="44"/>
      <c r="R53" s="44"/>
      <c r="S53" s="44"/>
      <c r="T53" s="44"/>
    </row>
    <row r="54" spans="1:20" x14ac:dyDescent="0.3">
      <c r="A54" s="44"/>
      <c r="B54" s="44"/>
      <c r="C54" s="44"/>
      <c r="D54" s="44"/>
      <c r="E54" s="44"/>
      <c r="F54" s="44"/>
      <c r="G54" s="44"/>
      <c r="H54" s="44"/>
      <c r="I54" s="44"/>
      <c r="J54" s="44"/>
      <c r="K54" s="44"/>
      <c r="L54" s="48"/>
      <c r="M54" s="48"/>
      <c r="N54" s="48"/>
      <c r="O54" s="48"/>
      <c r="P54" s="44"/>
      <c r="Q54" s="44"/>
      <c r="R54" s="44"/>
      <c r="S54" s="44"/>
      <c r="T54" s="44"/>
    </row>
    <row r="55" spans="1:20" x14ac:dyDescent="0.3">
      <c r="A55" s="44"/>
      <c r="B55" s="44"/>
      <c r="C55" s="44"/>
      <c r="D55" s="44"/>
      <c r="E55" s="44"/>
      <c r="F55" s="44"/>
      <c r="G55" s="44"/>
      <c r="H55" s="44"/>
      <c r="I55" s="44"/>
      <c r="J55" s="44"/>
      <c r="K55" s="44"/>
      <c r="L55" s="48"/>
      <c r="M55" s="48"/>
      <c r="N55" s="48"/>
      <c r="O55" s="48"/>
      <c r="P55" s="44"/>
      <c r="Q55" s="44"/>
      <c r="R55" s="44"/>
      <c r="S55" s="44"/>
      <c r="T55" s="44"/>
    </row>
    <row r="56" spans="1:20" x14ac:dyDescent="0.3">
      <c r="A56" s="44"/>
      <c r="B56" s="44"/>
      <c r="C56" s="44"/>
      <c r="D56" s="44"/>
      <c r="E56" s="44"/>
      <c r="F56" s="44"/>
      <c r="G56" s="44"/>
      <c r="H56" s="44"/>
      <c r="I56" s="44"/>
      <c r="J56" s="44"/>
      <c r="K56" s="44"/>
      <c r="L56" s="48"/>
      <c r="M56" s="48"/>
      <c r="N56" s="48"/>
      <c r="O56" s="48"/>
      <c r="P56" s="44"/>
      <c r="Q56" s="44"/>
      <c r="R56" s="44"/>
      <c r="S56" s="44"/>
      <c r="T56" s="44"/>
    </row>
    <row r="57" spans="1:20" x14ac:dyDescent="0.3">
      <c r="A57" s="44"/>
      <c r="B57" s="44"/>
      <c r="C57" s="44"/>
      <c r="D57" s="44"/>
      <c r="E57" s="44"/>
      <c r="F57" s="44"/>
      <c r="G57" s="44"/>
      <c r="H57" s="44"/>
      <c r="I57" s="44"/>
      <c r="J57" s="44"/>
      <c r="K57" s="44"/>
      <c r="L57" s="48"/>
      <c r="M57" s="48"/>
      <c r="N57" s="48"/>
      <c r="O57" s="48"/>
      <c r="P57" s="44"/>
      <c r="Q57" s="44"/>
      <c r="R57" s="44"/>
      <c r="S57" s="44"/>
      <c r="T57" s="44"/>
    </row>
    <row r="58" spans="1:20" x14ac:dyDescent="0.3">
      <c r="A58" s="44"/>
      <c r="B58" s="44"/>
      <c r="C58" s="44"/>
      <c r="D58" s="44"/>
      <c r="E58" s="44"/>
      <c r="F58" s="44"/>
      <c r="G58" s="44"/>
      <c r="H58" s="44"/>
      <c r="I58" s="44"/>
      <c r="J58" s="44"/>
      <c r="K58" s="44"/>
      <c r="L58" s="48"/>
      <c r="M58" s="48"/>
      <c r="N58" s="48"/>
      <c r="O58" s="48"/>
      <c r="P58" s="44"/>
      <c r="Q58" s="44"/>
      <c r="R58" s="44"/>
      <c r="S58" s="44"/>
      <c r="T58" s="44"/>
    </row>
    <row r="59" spans="1:20" x14ac:dyDescent="0.3">
      <c r="A59" s="44"/>
      <c r="B59" s="44"/>
      <c r="C59" s="44"/>
      <c r="D59" s="44"/>
      <c r="E59" s="44"/>
      <c r="F59" s="44"/>
      <c r="G59" s="44"/>
      <c r="H59" s="44"/>
      <c r="I59" s="44"/>
      <c r="J59" s="44"/>
      <c r="K59" s="44"/>
      <c r="L59" s="48"/>
      <c r="M59" s="48"/>
      <c r="N59" s="48"/>
      <c r="O59" s="48"/>
      <c r="P59" s="44"/>
      <c r="Q59" s="44"/>
      <c r="R59" s="44"/>
      <c r="S59" s="44"/>
      <c r="T59" s="44"/>
    </row>
    <row r="60" spans="1:20" x14ac:dyDescent="0.3">
      <c r="A60" s="44"/>
      <c r="B60" s="44"/>
      <c r="C60" s="44"/>
      <c r="D60" s="44"/>
      <c r="E60" s="44"/>
      <c r="F60" s="44"/>
      <c r="G60" s="44"/>
      <c r="H60" s="44"/>
      <c r="I60" s="44"/>
      <c r="J60" s="44"/>
      <c r="K60" s="44"/>
      <c r="L60" s="48"/>
      <c r="M60" s="48"/>
      <c r="N60" s="48"/>
      <c r="O60" s="48"/>
      <c r="P60" s="44"/>
      <c r="Q60" s="44"/>
      <c r="R60" s="44"/>
      <c r="S60" s="44"/>
      <c r="T60" s="44"/>
    </row>
    <row r="61" spans="1:20" x14ac:dyDescent="0.3">
      <c r="A61" s="44"/>
      <c r="B61" s="44"/>
      <c r="C61" s="44"/>
      <c r="D61" s="44"/>
      <c r="E61" s="44"/>
      <c r="F61" s="44"/>
      <c r="G61" s="44"/>
      <c r="H61" s="44"/>
      <c r="I61" s="44"/>
      <c r="J61" s="44"/>
      <c r="K61" s="44"/>
      <c r="L61" s="48"/>
      <c r="M61" s="48"/>
      <c r="N61" s="48"/>
      <c r="O61" s="48"/>
      <c r="P61" s="44"/>
      <c r="Q61" s="44"/>
      <c r="R61" s="44"/>
      <c r="S61" s="44"/>
      <c r="T61" s="44"/>
    </row>
    <row r="62" spans="1:20" ht="14.5" x14ac:dyDescent="0.3">
      <c r="A62" s="44"/>
      <c r="B62" s="44"/>
      <c r="C62" s="195"/>
      <c r="D62" s="195"/>
      <c r="E62" s="195"/>
      <c r="F62" s="195"/>
      <c r="G62" s="196"/>
      <c r="H62" s="44"/>
      <c r="I62" s="44"/>
      <c r="J62" s="44"/>
      <c r="K62" s="44"/>
      <c r="L62" s="48"/>
      <c r="M62" s="48"/>
      <c r="N62" s="48"/>
      <c r="O62" s="48"/>
      <c r="P62" s="44"/>
      <c r="Q62" s="44"/>
      <c r="R62" s="44"/>
      <c r="S62" s="44"/>
      <c r="T62" s="44"/>
    </row>
    <row r="63" spans="1:20" ht="14.5" x14ac:dyDescent="0.3">
      <c r="A63" s="44"/>
      <c r="B63" s="44"/>
      <c r="C63" s="195"/>
      <c r="D63" s="195"/>
      <c r="E63" s="195"/>
      <c r="F63" s="195"/>
      <c r="G63" s="196"/>
      <c r="H63" s="44"/>
      <c r="I63" s="44"/>
      <c r="J63" s="44"/>
      <c r="K63" s="44"/>
      <c r="L63" s="48"/>
      <c r="M63" s="48"/>
      <c r="N63" s="48"/>
      <c r="O63" s="48"/>
      <c r="P63" s="44"/>
      <c r="Q63" s="44"/>
      <c r="R63" s="44"/>
      <c r="S63" s="44"/>
      <c r="T63" s="44"/>
    </row>
    <row r="64" spans="1:20" ht="14.5" x14ac:dyDescent="0.3">
      <c r="A64" s="44"/>
      <c r="B64" s="204"/>
      <c r="C64" s="195"/>
      <c r="D64" s="195"/>
      <c r="E64" s="195"/>
      <c r="F64" s="195"/>
      <c r="G64" s="196"/>
      <c r="H64" s="195"/>
      <c r="I64" s="195"/>
      <c r="J64" s="150"/>
      <c r="K64" s="48"/>
      <c r="L64" s="48"/>
      <c r="M64" s="48"/>
      <c r="N64" s="48"/>
      <c r="O64" s="48"/>
      <c r="P64" s="44"/>
      <c r="Q64" s="44"/>
      <c r="R64" s="44"/>
      <c r="S64" s="44"/>
      <c r="T64" s="44"/>
    </row>
    <row r="65" spans="1:20" ht="14.5" x14ac:dyDescent="0.3">
      <c r="A65" s="44"/>
      <c r="B65" s="204"/>
      <c r="C65" s="195"/>
      <c r="D65" s="195"/>
      <c r="E65" s="195"/>
      <c r="F65" s="195"/>
      <c r="G65" s="196"/>
      <c r="H65" s="195"/>
      <c r="I65" s="195"/>
      <c r="J65" s="150"/>
      <c r="K65" s="48"/>
      <c r="L65" s="48"/>
      <c r="M65" s="48"/>
      <c r="N65" s="48"/>
      <c r="O65" s="48"/>
      <c r="P65" s="44"/>
      <c r="Q65" s="44"/>
      <c r="R65" s="44"/>
      <c r="S65" s="44"/>
      <c r="T65" s="44"/>
    </row>
    <row r="66" spans="1:20" ht="14.5" x14ac:dyDescent="0.3">
      <c r="A66" s="44"/>
      <c r="B66" s="204"/>
      <c r="C66" s="195"/>
      <c r="D66" s="195"/>
      <c r="E66" s="195"/>
      <c r="F66" s="195"/>
      <c r="G66" s="196"/>
      <c r="H66" s="195"/>
      <c r="I66" s="195"/>
      <c r="J66" s="150"/>
      <c r="K66" s="48"/>
      <c r="L66" s="48"/>
      <c r="M66" s="48"/>
      <c r="N66" s="48"/>
      <c r="O66" s="48"/>
      <c r="P66" s="44"/>
      <c r="Q66" s="44"/>
      <c r="R66" s="44"/>
      <c r="S66" s="44"/>
      <c r="T66" s="44"/>
    </row>
    <row r="67" spans="1:20" ht="14.5" x14ac:dyDescent="0.3">
      <c r="A67" s="44"/>
      <c r="B67" s="204"/>
      <c r="C67" s="195"/>
      <c r="D67" s="195"/>
      <c r="E67" s="195"/>
      <c r="F67" s="195"/>
      <c r="G67" s="196"/>
      <c r="H67" s="195"/>
      <c r="I67" s="195"/>
      <c r="J67" s="150"/>
      <c r="K67" s="48"/>
      <c r="L67" s="48"/>
      <c r="M67" s="48"/>
      <c r="N67" s="48"/>
      <c r="O67" s="48"/>
      <c r="P67" s="44"/>
      <c r="Q67" s="44"/>
      <c r="R67" s="44"/>
      <c r="S67" s="44"/>
      <c r="T67" s="44"/>
    </row>
    <row r="68" spans="1:20" ht="14.5" x14ac:dyDescent="0.3">
      <c r="A68" s="44"/>
      <c r="B68" s="204"/>
      <c r="C68" s="195"/>
      <c r="D68" s="195"/>
      <c r="E68" s="195"/>
      <c r="F68" s="195"/>
      <c r="G68" s="196"/>
      <c r="H68" s="195"/>
      <c r="I68" s="195"/>
      <c r="J68" s="150"/>
      <c r="K68" s="48"/>
      <c r="L68" s="48"/>
      <c r="M68" s="48"/>
      <c r="N68" s="48"/>
      <c r="O68" s="48"/>
      <c r="P68" s="44"/>
      <c r="Q68" s="44"/>
      <c r="R68" s="44"/>
      <c r="S68" s="44"/>
      <c r="T68" s="44"/>
    </row>
    <row r="69" spans="1:20" ht="14.5" x14ac:dyDescent="0.3">
      <c r="A69" s="44"/>
      <c r="B69" s="204"/>
      <c r="C69" s="195"/>
      <c r="D69" s="195"/>
      <c r="E69" s="195"/>
      <c r="F69" s="195"/>
      <c r="G69" s="196"/>
      <c r="H69" s="195"/>
      <c r="I69" s="195"/>
      <c r="J69" s="150"/>
      <c r="K69" s="48"/>
      <c r="L69" s="48"/>
      <c r="M69" s="48"/>
      <c r="N69" s="48"/>
      <c r="O69" s="48"/>
      <c r="P69" s="44"/>
      <c r="Q69" s="44"/>
      <c r="R69" s="44"/>
      <c r="S69" s="44"/>
      <c r="T69" s="44"/>
    </row>
    <row r="70" spans="1:20" ht="14.5" x14ac:dyDescent="0.3">
      <c r="A70" s="44"/>
      <c r="B70" s="204"/>
      <c r="C70" s="195"/>
      <c r="D70" s="195"/>
      <c r="E70" s="195"/>
      <c r="F70" s="195"/>
      <c r="G70" s="196"/>
      <c r="H70" s="195"/>
      <c r="I70" s="195"/>
      <c r="J70" s="150"/>
      <c r="K70" s="48"/>
      <c r="L70" s="48"/>
      <c r="M70" s="48"/>
      <c r="N70" s="48"/>
      <c r="O70" s="48"/>
      <c r="P70" s="44"/>
      <c r="Q70" s="44"/>
      <c r="R70" s="44"/>
      <c r="S70" s="44"/>
      <c r="T70" s="44"/>
    </row>
    <row r="71" spans="1:20" ht="14.5" x14ac:dyDescent="0.3">
      <c r="A71" s="44"/>
      <c r="B71" s="204"/>
      <c r="C71" s="195"/>
      <c r="D71" s="195"/>
      <c r="E71" s="195"/>
      <c r="F71" s="195"/>
      <c r="G71" s="196"/>
      <c r="H71" s="195"/>
      <c r="I71" s="195"/>
      <c r="J71" s="150"/>
      <c r="K71" s="48"/>
      <c r="L71" s="48"/>
      <c r="M71" s="48"/>
      <c r="N71" s="48"/>
      <c r="O71" s="48"/>
      <c r="P71" s="44"/>
      <c r="Q71" s="44"/>
      <c r="R71" s="44"/>
      <c r="S71" s="44"/>
      <c r="T71" s="44"/>
    </row>
    <row r="72" spans="1:20" ht="14.5" x14ac:dyDescent="0.3">
      <c r="A72" s="44"/>
      <c r="B72" s="204"/>
      <c r="C72" s="195"/>
      <c r="D72" s="195"/>
      <c r="E72" s="195"/>
      <c r="F72" s="195"/>
      <c r="G72" s="196"/>
      <c r="H72" s="195"/>
      <c r="I72" s="195"/>
      <c r="J72" s="150"/>
      <c r="K72" s="48"/>
      <c r="L72" s="48"/>
      <c r="M72" s="48"/>
      <c r="N72" s="48"/>
      <c r="O72" s="48"/>
      <c r="P72" s="44"/>
      <c r="Q72" s="44"/>
      <c r="R72" s="44"/>
      <c r="S72" s="44"/>
      <c r="T72" s="44"/>
    </row>
    <row r="73" spans="1:20" ht="14.5" x14ac:dyDescent="0.3">
      <c r="A73" s="44"/>
      <c r="B73" s="204"/>
      <c r="C73" s="195"/>
      <c r="D73" s="195"/>
      <c r="E73" s="195"/>
      <c r="F73" s="195"/>
      <c r="G73" s="196"/>
      <c r="H73" s="195"/>
      <c r="I73" s="195"/>
      <c r="J73" s="150"/>
      <c r="K73" s="48"/>
      <c r="L73" s="48"/>
      <c r="M73" s="48"/>
      <c r="N73" s="48"/>
      <c r="O73" s="48"/>
      <c r="P73" s="44"/>
      <c r="Q73" s="44"/>
      <c r="R73" s="44"/>
      <c r="S73" s="44"/>
      <c r="T73" s="44"/>
    </row>
    <row r="74" spans="1:20" ht="14.5" x14ac:dyDescent="0.3">
      <c r="A74" s="44"/>
      <c r="B74" s="204"/>
      <c r="C74" s="195"/>
      <c r="D74" s="195"/>
      <c r="E74" s="195"/>
      <c r="F74" s="195"/>
      <c r="G74" s="196"/>
      <c r="H74" s="195"/>
      <c r="I74" s="195"/>
      <c r="J74" s="150"/>
      <c r="K74" s="48"/>
      <c r="L74" s="48"/>
      <c r="M74" s="48"/>
      <c r="N74" s="48"/>
      <c r="O74" s="48"/>
      <c r="P74" s="44"/>
      <c r="Q74" s="44"/>
      <c r="R74" s="44"/>
      <c r="S74" s="44"/>
      <c r="T74" s="44"/>
    </row>
    <row r="75" spans="1:20" ht="14.5" x14ac:dyDescent="0.3">
      <c r="A75" s="44"/>
      <c r="B75" s="204"/>
      <c r="C75" s="195"/>
      <c r="D75" s="195"/>
      <c r="E75" s="195"/>
      <c r="F75" s="195"/>
      <c r="G75" s="196"/>
      <c r="H75" s="195"/>
      <c r="I75" s="195"/>
      <c r="J75" s="150"/>
      <c r="K75" s="48"/>
      <c r="L75" s="48"/>
      <c r="M75" s="48"/>
      <c r="N75" s="48"/>
      <c r="O75" s="48"/>
      <c r="P75" s="44"/>
      <c r="Q75" s="44"/>
      <c r="R75" s="44"/>
      <c r="S75" s="44"/>
      <c r="T75" s="44"/>
    </row>
    <row r="76" spans="1:20" ht="14.5" x14ac:dyDescent="0.3">
      <c r="A76" s="44"/>
      <c r="B76" s="204"/>
      <c r="C76" s="195"/>
      <c r="D76" s="195"/>
      <c r="E76" s="195"/>
      <c r="F76" s="195"/>
      <c r="G76" s="196"/>
      <c r="H76" s="195"/>
      <c r="I76" s="195"/>
      <c r="J76" s="150"/>
      <c r="K76" s="48"/>
      <c r="L76" s="48"/>
      <c r="M76" s="48"/>
      <c r="N76" s="48"/>
      <c r="O76" s="48"/>
      <c r="P76" s="44"/>
      <c r="Q76" s="44"/>
      <c r="R76" s="44"/>
      <c r="S76" s="44"/>
      <c r="T76" s="44"/>
    </row>
    <row r="77" spans="1:20" ht="14.5" x14ac:dyDescent="0.3">
      <c r="A77" s="44"/>
      <c r="B77" s="204"/>
      <c r="C77" s="195"/>
      <c r="D77" s="195"/>
      <c r="E77" s="195"/>
      <c r="F77" s="195"/>
      <c r="G77" s="196"/>
      <c r="H77" s="195"/>
      <c r="I77" s="195"/>
      <c r="J77" s="150"/>
      <c r="K77" s="48"/>
      <c r="L77" s="48"/>
      <c r="M77" s="48"/>
      <c r="N77" s="48"/>
      <c r="O77" s="48"/>
      <c r="P77" s="44"/>
      <c r="Q77" s="44"/>
      <c r="R77" s="44"/>
      <c r="S77" s="44"/>
      <c r="T77" s="44"/>
    </row>
    <row r="78" spans="1:20" ht="14.5" x14ac:dyDescent="0.3">
      <c r="A78" s="44"/>
      <c r="B78" s="204"/>
      <c r="C78" s="195"/>
      <c r="D78" s="195"/>
      <c r="E78" s="195"/>
      <c r="F78" s="195"/>
      <c r="G78" s="196"/>
      <c r="H78" s="195"/>
      <c r="I78" s="195"/>
      <c r="J78" s="150"/>
      <c r="K78" s="48"/>
      <c r="L78" s="48"/>
      <c r="M78" s="48"/>
      <c r="N78" s="48"/>
      <c r="O78" s="48"/>
      <c r="P78" s="44"/>
      <c r="Q78" s="44"/>
      <c r="R78" s="44"/>
      <c r="S78" s="44"/>
      <c r="T78" s="44"/>
    </row>
    <row r="79" spans="1:20" ht="14.5" x14ac:dyDescent="0.3">
      <c r="A79" s="44"/>
      <c r="B79" s="204"/>
      <c r="C79" s="195"/>
      <c r="D79" s="195"/>
      <c r="E79" s="195"/>
      <c r="F79" s="195"/>
      <c r="G79" s="196"/>
      <c r="H79" s="195"/>
      <c r="I79" s="195"/>
      <c r="J79" s="150"/>
      <c r="K79" s="48"/>
      <c r="L79" s="48"/>
      <c r="M79" s="48"/>
      <c r="N79" s="48"/>
      <c r="O79" s="48"/>
      <c r="P79" s="44"/>
      <c r="Q79" s="44"/>
      <c r="R79" s="44"/>
      <c r="S79" s="44"/>
      <c r="T79" s="44"/>
    </row>
    <row r="80" spans="1:20" ht="14.5" x14ac:dyDescent="0.3">
      <c r="A80" s="44"/>
      <c r="B80" s="204"/>
      <c r="C80" s="195"/>
      <c r="D80" s="195"/>
      <c r="E80" s="195"/>
      <c r="F80" s="195"/>
      <c r="G80" s="196"/>
      <c r="H80" s="195"/>
      <c r="I80" s="195"/>
      <c r="J80" s="150"/>
      <c r="K80" s="48"/>
      <c r="L80" s="48"/>
      <c r="M80" s="48"/>
      <c r="N80" s="48"/>
      <c r="O80" s="48"/>
      <c r="P80" s="44"/>
      <c r="Q80" s="44"/>
      <c r="R80" s="44"/>
      <c r="S80" s="44"/>
      <c r="T80" s="44"/>
    </row>
    <row r="81" spans="1:20" ht="14.5" x14ac:dyDescent="0.3">
      <c r="A81" s="44"/>
      <c r="B81" s="204"/>
      <c r="C81" s="195"/>
      <c r="D81" s="195"/>
      <c r="E81" s="195"/>
      <c r="F81" s="195"/>
      <c r="G81" s="196"/>
      <c r="H81" s="195"/>
      <c r="I81" s="195"/>
      <c r="J81" s="150"/>
      <c r="K81" s="48"/>
      <c r="L81" s="48"/>
      <c r="M81" s="48"/>
      <c r="N81" s="48"/>
      <c r="O81" s="48"/>
      <c r="P81" s="44"/>
      <c r="Q81" s="44"/>
      <c r="R81" s="44"/>
      <c r="S81" s="44"/>
      <c r="T81" s="44"/>
    </row>
    <row r="82" spans="1:20" ht="14.5" x14ac:dyDescent="0.3">
      <c r="A82" s="44"/>
      <c r="B82" s="204"/>
      <c r="C82" s="195"/>
      <c r="D82" s="195"/>
      <c r="E82" s="195"/>
      <c r="F82" s="195"/>
      <c r="G82" s="196"/>
      <c r="H82" s="195"/>
      <c r="I82" s="195"/>
      <c r="J82" s="150"/>
      <c r="K82" s="48"/>
      <c r="L82" s="48"/>
      <c r="M82" s="48"/>
      <c r="N82" s="48"/>
      <c r="O82" s="48"/>
      <c r="P82" s="44"/>
      <c r="Q82" s="44"/>
      <c r="R82" s="44"/>
      <c r="S82" s="44"/>
      <c r="T82" s="44"/>
    </row>
    <row r="83" spans="1:20" ht="14.5" x14ac:dyDescent="0.3">
      <c r="A83" s="44"/>
      <c r="B83" s="204"/>
      <c r="C83" s="195"/>
      <c r="D83" s="195"/>
      <c r="E83" s="195"/>
      <c r="F83" s="195"/>
      <c r="G83" s="196"/>
      <c r="H83" s="195"/>
      <c r="I83" s="195"/>
      <c r="J83" s="150"/>
      <c r="K83" s="48"/>
      <c r="L83" s="48"/>
      <c r="M83" s="48"/>
      <c r="N83" s="48"/>
      <c r="O83" s="48"/>
      <c r="P83" s="44"/>
      <c r="Q83" s="44"/>
      <c r="R83" s="44"/>
      <c r="S83" s="44"/>
      <c r="T83" s="44"/>
    </row>
    <row r="84" spans="1:20" ht="14.5" x14ac:dyDescent="0.3">
      <c r="A84" s="44"/>
      <c r="B84" s="204"/>
      <c r="C84" s="195"/>
      <c r="D84" s="195"/>
      <c r="E84" s="195"/>
      <c r="F84" s="195"/>
      <c r="G84" s="196"/>
      <c r="H84" s="195"/>
      <c r="I84" s="195"/>
      <c r="J84" s="150"/>
      <c r="K84" s="48"/>
      <c r="L84" s="48"/>
      <c r="M84" s="48"/>
      <c r="N84" s="48"/>
      <c r="O84" s="48"/>
      <c r="P84" s="44"/>
      <c r="Q84" s="44"/>
      <c r="R84" s="44"/>
      <c r="S84" s="44"/>
      <c r="T84" s="44"/>
    </row>
    <row r="85" spans="1:20" ht="14.5" x14ac:dyDescent="0.3">
      <c r="A85" s="44"/>
      <c r="B85" s="204"/>
      <c r="C85" s="195"/>
      <c r="D85" s="195"/>
      <c r="E85" s="195"/>
      <c r="F85" s="195"/>
      <c r="G85" s="196"/>
      <c r="H85" s="195"/>
      <c r="I85" s="195"/>
      <c r="J85" s="150"/>
      <c r="K85" s="48"/>
      <c r="L85" s="48"/>
      <c r="M85" s="48"/>
      <c r="N85" s="48"/>
      <c r="O85" s="48"/>
      <c r="P85" s="44"/>
      <c r="Q85" s="44"/>
      <c r="R85" s="44"/>
      <c r="S85" s="44"/>
      <c r="T85" s="44"/>
    </row>
    <row r="86" spans="1:20" ht="14.5" x14ac:dyDescent="0.3">
      <c r="A86" s="44"/>
      <c r="B86" s="204"/>
      <c r="C86" s="195"/>
      <c r="D86" s="195"/>
      <c r="E86" s="195"/>
      <c r="F86" s="195"/>
      <c r="G86" s="196"/>
      <c r="H86" s="195"/>
      <c r="I86" s="195"/>
      <c r="J86" s="150"/>
      <c r="K86" s="48"/>
      <c r="L86" s="48"/>
      <c r="M86" s="48"/>
      <c r="N86" s="48"/>
      <c r="O86" s="48"/>
      <c r="P86" s="44"/>
      <c r="Q86" s="44"/>
      <c r="R86" s="44"/>
      <c r="S86" s="44"/>
      <c r="T86" s="44"/>
    </row>
    <row r="87" spans="1:20" ht="14.5" x14ac:dyDescent="0.3">
      <c r="A87" s="44"/>
      <c r="B87" s="204"/>
      <c r="C87" s="195"/>
      <c r="D87" s="195"/>
      <c r="E87" s="195"/>
      <c r="F87" s="195"/>
      <c r="G87" s="196"/>
      <c r="H87" s="195"/>
      <c r="I87" s="195"/>
      <c r="J87" s="150"/>
      <c r="K87" s="48"/>
      <c r="L87" s="48"/>
      <c r="M87" s="48"/>
      <c r="N87" s="48"/>
      <c r="O87" s="48"/>
      <c r="P87" s="44"/>
      <c r="Q87" s="44"/>
      <c r="R87" s="44"/>
      <c r="S87" s="44"/>
      <c r="T87" s="44"/>
    </row>
    <row r="88" spans="1:20" ht="14.5" x14ac:dyDescent="0.3">
      <c r="A88" s="44"/>
      <c r="B88" s="204"/>
      <c r="C88" s="195"/>
      <c r="D88" s="195"/>
      <c r="E88" s="195"/>
      <c r="F88" s="195"/>
      <c r="G88" s="196"/>
      <c r="H88" s="195"/>
      <c r="I88" s="195"/>
      <c r="J88" s="150"/>
      <c r="K88" s="48"/>
      <c r="L88" s="48"/>
      <c r="M88" s="48"/>
      <c r="N88" s="48"/>
      <c r="O88" s="48"/>
      <c r="P88" s="44"/>
      <c r="Q88" s="44"/>
      <c r="R88" s="44"/>
      <c r="S88" s="44"/>
      <c r="T88" s="44"/>
    </row>
    <row r="89" spans="1:20" ht="14.5" x14ac:dyDescent="0.3">
      <c r="A89" s="44"/>
      <c r="B89" s="204"/>
      <c r="C89" s="195"/>
      <c r="D89" s="195"/>
      <c r="E89" s="195"/>
      <c r="F89" s="195"/>
      <c r="G89" s="196"/>
      <c r="H89" s="195"/>
      <c r="I89" s="195"/>
      <c r="J89" s="150"/>
      <c r="K89" s="48"/>
      <c r="L89" s="48"/>
      <c r="M89" s="48"/>
      <c r="N89" s="48"/>
      <c r="O89" s="48"/>
      <c r="P89" s="44"/>
      <c r="Q89" s="44"/>
      <c r="R89" s="44"/>
      <c r="S89" s="44"/>
      <c r="T89" s="44"/>
    </row>
    <row r="90" spans="1:20" ht="14.5" x14ac:dyDescent="0.3">
      <c r="A90" s="44"/>
      <c r="B90" s="204"/>
      <c r="C90" s="195"/>
      <c r="D90" s="195"/>
      <c r="E90" s="195"/>
      <c r="F90" s="195"/>
      <c r="G90" s="196"/>
      <c r="H90" s="195"/>
      <c r="I90" s="195"/>
      <c r="J90" s="150"/>
      <c r="K90" s="48"/>
      <c r="L90" s="48"/>
      <c r="M90" s="48"/>
      <c r="N90" s="48"/>
      <c r="O90" s="48"/>
      <c r="P90" s="44"/>
      <c r="Q90" s="44"/>
      <c r="R90" s="44"/>
      <c r="S90" s="44"/>
      <c r="T90" s="44"/>
    </row>
    <row r="91" spans="1:20" ht="14.5" x14ac:dyDescent="0.3">
      <c r="A91" s="44"/>
      <c r="B91" s="204"/>
      <c r="C91" s="195"/>
      <c r="D91" s="195"/>
      <c r="E91" s="195"/>
      <c r="F91" s="195"/>
      <c r="G91" s="196"/>
      <c r="H91" s="195"/>
      <c r="I91" s="195"/>
      <c r="J91" s="150"/>
      <c r="K91" s="48"/>
      <c r="L91" s="48"/>
      <c r="M91" s="48"/>
      <c r="N91" s="48"/>
      <c r="O91" s="48"/>
      <c r="P91" s="44"/>
      <c r="Q91" s="44"/>
      <c r="R91" s="44"/>
      <c r="S91" s="44"/>
      <c r="T91" s="44"/>
    </row>
    <row r="92" spans="1:20" ht="14.5" x14ac:dyDescent="0.3">
      <c r="A92" s="44"/>
      <c r="B92" s="204"/>
      <c r="C92" s="195"/>
      <c r="D92" s="195"/>
      <c r="E92" s="195"/>
      <c r="F92" s="195"/>
      <c r="G92" s="196"/>
      <c r="H92" s="195"/>
      <c r="I92" s="195"/>
      <c r="J92" s="150"/>
      <c r="K92" s="48"/>
      <c r="L92" s="48"/>
      <c r="M92" s="48"/>
      <c r="N92" s="48"/>
      <c r="O92" s="48"/>
      <c r="P92" s="44"/>
      <c r="Q92" s="44"/>
      <c r="R92" s="44"/>
      <c r="S92" s="44"/>
      <c r="T92" s="44"/>
    </row>
    <row r="93" spans="1:20" ht="14.5" x14ac:dyDescent="0.3">
      <c r="A93" s="44"/>
      <c r="B93" s="204"/>
      <c r="C93" s="195"/>
      <c r="D93" s="195"/>
      <c r="E93" s="195"/>
      <c r="F93" s="195"/>
      <c r="G93" s="196"/>
      <c r="H93" s="195"/>
      <c r="I93" s="195"/>
      <c r="J93" s="150"/>
      <c r="K93" s="48"/>
      <c r="L93" s="48"/>
      <c r="M93" s="48"/>
      <c r="N93" s="48"/>
      <c r="O93" s="48"/>
      <c r="P93" s="44"/>
      <c r="Q93" s="44"/>
      <c r="R93" s="44"/>
      <c r="S93" s="44"/>
      <c r="T93" s="44"/>
    </row>
    <row r="94" spans="1:20" ht="14.5" x14ac:dyDescent="0.3">
      <c r="A94" s="44"/>
      <c r="B94" s="204"/>
      <c r="C94" s="195"/>
      <c r="D94" s="195"/>
      <c r="E94" s="195"/>
      <c r="F94" s="195"/>
      <c r="G94" s="196"/>
      <c r="H94" s="195"/>
      <c r="I94" s="195"/>
      <c r="J94" s="150"/>
      <c r="K94" s="48"/>
      <c r="L94" s="48"/>
      <c r="M94" s="48"/>
      <c r="N94" s="48"/>
      <c r="O94" s="48"/>
      <c r="P94" s="44"/>
      <c r="Q94" s="44"/>
      <c r="R94" s="44"/>
      <c r="S94" s="44"/>
      <c r="T94" s="44"/>
    </row>
    <row r="95" spans="1:20" ht="14.5" x14ac:dyDescent="0.3">
      <c r="A95" s="44"/>
      <c r="B95" s="204"/>
      <c r="C95" s="195"/>
      <c r="D95" s="195"/>
      <c r="E95" s="195"/>
      <c r="F95" s="195"/>
      <c r="G95" s="196"/>
      <c r="H95" s="195"/>
      <c r="I95" s="195"/>
      <c r="J95" s="150"/>
      <c r="K95" s="48"/>
      <c r="L95" s="48"/>
      <c r="M95" s="48"/>
      <c r="N95" s="48"/>
      <c r="O95" s="48"/>
      <c r="P95" s="44"/>
      <c r="Q95" s="44"/>
      <c r="R95" s="44"/>
      <c r="S95" s="44"/>
      <c r="T95" s="44"/>
    </row>
    <row r="96" spans="1:20" ht="14.5" x14ac:dyDescent="0.3">
      <c r="A96" s="44"/>
      <c r="B96" s="204"/>
      <c r="C96" s="195"/>
      <c r="D96" s="195"/>
      <c r="E96" s="195"/>
      <c r="F96" s="195"/>
      <c r="G96" s="196"/>
      <c r="H96" s="195"/>
      <c r="I96" s="195"/>
      <c r="J96" s="150"/>
      <c r="K96" s="48"/>
      <c r="L96" s="48"/>
      <c r="M96" s="48"/>
      <c r="N96" s="48"/>
      <c r="O96" s="48"/>
      <c r="P96" s="44"/>
      <c r="Q96" s="44"/>
      <c r="R96" s="44"/>
      <c r="S96" s="44"/>
      <c r="T96" s="44"/>
    </row>
    <row r="97" spans="1:20" ht="14.5" x14ac:dyDescent="0.3">
      <c r="A97" s="44"/>
      <c r="B97" s="204"/>
      <c r="C97" s="195"/>
      <c r="D97" s="195"/>
      <c r="E97" s="195"/>
      <c r="F97" s="195"/>
      <c r="G97" s="196"/>
      <c r="H97" s="195"/>
      <c r="I97" s="195"/>
      <c r="J97" s="150"/>
      <c r="K97" s="48"/>
      <c r="L97" s="48"/>
      <c r="M97" s="48"/>
      <c r="N97" s="48"/>
      <c r="O97" s="48"/>
      <c r="P97" s="44"/>
      <c r="Q97" s="44"/>
      <c r="R97" s="44"/>
      <c r="S97" s="44"/>
      <c r="T97" s="44"/>
    </row>
    <row r="98" spans="1:20" ht="14.5" x14ac:dyDescent="0.3">
      <c r="A98" s="44"/>
      <c r="B98" s="204"/>
      <c r="C98" s="195"/>
      <c r="D98" s="195"/>
      <c r="E98" s="195"/>
      <c r="F98" s="195"/>
      <c r="G98" s="196"/>
      <c r="H98" s="195"/>
      <c r="I98" s="195"/>
      <c r="J98" s="150"/>
      <c r="K98" s="48"/>
      <c r="L98" s="48"/>
      <c r="M98" s="48"/>
      <c r="N98" s="48"/>
      <c r="O98" s="48"/>
      <c r="P98" s="44"/>
      <c r="Q98" s="44"/>
      <c r="R98" s="44"/>
      <c r="S98" s="44"/>
      <c r="T98" s="44"/>
    </row>
    <row r="99" spans="1:20" ht="14.5" x14ac:dyDescent="0.3">
      <c r="A99" s="44"/>
      <c r="B99" s="204"/>
      <c r="C99" s="195"/>
      <c r="D99" s="195"/>
      <c r="E99" s="195"/>
      <c r="F99" s="195"/>
      <c r="G99" s="196"/>
      <c r="H99" s="195"/>
      <c r="I99" s="195"/>
      <c r="J99" s="150"/>
      <c r="K99" s="48"/>
      <c r="L99" s="48"/>
      <c r="M99" s="48"/>
      <c r="N99" s="48"/>
      <c r="O99" s="48"/>
      <c r="P99" s="44"/>
      <c r="Q99" s="44"/>
      <c r="R99" s="44"/>
      <c r="S99" s="44"/>
      <c r="T99" s="44"/>
    </row>
    <row r="100" spans="1:20" ht="14.5" x14ac:dyDescent="0.3">
      <c r="A100" s="44"/>
      <c r="B100" s="204"/>
      <c r="C100" s="195"/>
      <c r="D100" s="195"/>
      <c r="E100" s="195"/>
      <c r="F100" s="195"/>
      <c r="G100" s="196"/>
      <c r="H100" s="195"/>
      <c r="I100" s="195"/>
      <c r="J100" s="150"/>
      <c r="K100" s="48"/>
      <c r="L100" s="48"/>
      <c r="M100" s="48"/>
      <c r="N100" s="48"/>
      <c r="O100" s="48"/>
      <c r="P100" s="44"/>
      <c r="Q100" s="44"/>
      <c r="R100" s="44"/>
      <c r="S100" s="44"/>
      <c r="T100" s="44"/>
    </row>
    <row r="101" spans="1:20" ht="14.5" x14ac:dyDescent="0.3">
      <c r="A101" s="44"/>
      <c r="B101" s="204"/>
      <c r="C101" s="195"/>
      <c r="D101" s="195"/>
      <c r="E101" s="195"/>
      <c r="F101" s="195"/>
      <c r="G101" s="196"/>
      <c r="H101" s="195"/>
      <c r="I101" s="195"/>
      <c r="J101" s="150"/>
      <c r="K101" s="48"/>
      <c r="L101" s="48"/>
      <c r="M101" s="48"/>
      <c r="N101" s="48"/>
      <c r="O101" s="48"/>
      <c r="P101" s="44"/>
      <c r="Q101" s="44"/>
      <c r="R101" s="44"/>
      <c r="S101" s="44"/>
      <c r="T101" s="44"/>
    </row>
    <row r="102" spans="1:20" ht="14.5" x14ac:dyDescent="0.3">
      <c r="B102" s="192"/>
      <c r="C102" s="205"/>
      <c r="D102" s="205"/>
      <c r="E102" s="205"/>
      <c r="F102" s="205"/>
      <c r="G102" s="196"/>
      <c r="H102" s="195"/>
      <c r="I102" s="195"/>
      <c r="J102" s="150"/>
      <c r="K102" s="48"/>
      <c r="L102" s="48"/>
      <c r="M102" s="48"/>
      <c r="N102" s="48"/>
      <c r="O102" s="48"/>
      <c r="P102" s="44"/>
      <c r="Q102" s="44"/>
      <c r="R102" s="44"/>
      <c r="S102" s="44"/>
      <c r="T102" s="44"/>
    </row>
    <row r="103" spans="1:20" ht="14.5" x14ac:dyDescent="0.3">
      <c r="B103" s="192"/>
      <c r="C103" s="205"/>
      <c r="D103" s="205"/>
      <c r="E103" s="205"/>
      <c r="F103" s="205"/>
      <c r="G103" s="206"/>
      <c r="H103" s="205"/>
      <c r="I103" s="205"/>
      <c r="J103" s="207"/>
    </row>
    <row r="104" spans="1:20" ht="14.5" x14ac:dyDescent="0.3">
      <c r="B104" s="192"/>
      <c r="C104" s="205"/>
      <c r="D104" s="205"/>
      <c r="E104" s="205"/>
      <c r="F104" s="205"/>
      <c r="G104" s="206"/>
      <c r="H104" s="205"/>
      <c r="I104" s="205"/>
      <c r="J104" s="207"/>
    </row>
    <row r="105" spans="1:20" ht="14.5" x14ac:dyDescent="0.3">
      <c r="B105" s="192"/>
      <c r="C105" s="205"/>
      <c r="D105" s="205"/>
      <c r="E105" s="205"/>
      <c r="F105" s="205"/>
      <c r="G105" s="206"/>
      <c r="H105" s="205"/>
      <c r="I105" s="205"/>
      <c r="J105" s="207"/>
    </row>
    <row r="106" spans="1:20" ht="14.5" x14ac:dyDescent="0.3">
      <c r="B106" s="192"/>
      <c r="C106" s="205"/>
      <c r="D106" s="205"/>
      <c r="E106" s="205"/>
      <c r="F106" s="205"/>
      <c r="G106" s="206"/>
      <c r="H106" s="205"/>
      <c r="I106" s="205"/>
      <c r="J106" s="207"/>
    </row>
    <row r="107" spans="1:20" ht="14.5" x14ac:dyDescent="0.3">
      <c r="B107" s="192"/>
      <c r="C107" s="205"/>
      <c r="D107" s="205"/>
      <c r="E107" s="205"/>
      <c r="F107" s="205"/>
      <c r="G107" s="206"/>
      <c r="H107" s="205"/>
      <c r="I107" s="205"/>
      <c r="J107" s="207"/>
    </row>
    <row r="108" spans="1:20" ht="14.5" x14ac:dyDescent="0.3">
      <c r="B108" s="192"/>
      <c r="C108" s="205"/>
      <c r="D108" s="205"/>
      <c r="E108" s="205"/>
      <c r="F108" s="205"/>
      <c r="G108" s="206"/>
      <c r="H108" s="205"/>
      <c r="I108" s="205"/>
      <c r="J108" s="207"/>
    </row>
    <row r="109" spans="1:20" ht="14.5" x14ac:dyDescent="0.3">
      <c r="B109" s="192"/>
      <c r="C109" s="205"/>
      <c r="D109" s="205"/>
      <c r="E109" s="205"/>
      <c r="F109" s="205"/>
      <c r="G109" s="206"/>
      <c r="H109" s="205"/>
      <c r="I109" s="205"/>
      <c r="J109" s="207"/>
    </row>
    <row r="110" spans="1:20" ht="14.5" x14ac:dyDescent="0.3">
      <c r="B110" s="192"/>
      <c r="C110" s="205"/>
      <c r="D110" s="205"/>
      <c r="E110" s="205"/>
      <c r="F110" s="205"/>
      <c r="G110" s="206"/>
      <c r="H110" s="205"/>
      <c r="I110" s="205"/>
      <c r="J110" s="207"/>
    </row>
    <row r="111" spans="1:20" s="55" customFormat="1" ht="14.5" x14ac:dyDescent="0.3">
      <c r="A111" s="50"/>
      <c r="B111" s="192"/>
      <c r="C111" s="205"/>
      <c r="D111" s="205"/>
      <c r="E111" s="205"/>
      <c r="F111" s="205"/>
      <c r="G111" s="206"/>
      <c r="H111" s="205"/>
      <c r="I111" s="205"/>
      <c r="J111" s="207"/>
      <c r="P111" s="50"/>
      <c r="Q111" s="50"/>
      <c r="R111" s="50"/>
      <c r="S111" s="50"/>
      <c r="T111" s="50"/>
    </row>
    <row r="112" spans="1:20" s="55" customFormat="1" ht="14.5" x14ac:dyDescent="0.3">
      <c r="A112" s="50"/>
      <c r="B112" s="192"/>
      <c r="C112" s="205"/>
      <c r="D112" s="205"/>
      <c r="E112" s="205"/>
      <c r="F112" s="205"/>
      <c r="G112" s="206"/>
      <c r="H112" s="205"/>
      <c r="I112" s="205"/>
      <c r="J112" s="207"/>
      <c r="P112" s="50"/>
      <c r="Q112" s="50"/>
      <c r="R112" s="50"/>
      <c r="S112" s="50"/>
      <c r="T112" s="50"/>
    </row>
    <row r="113" spans="1:20" s="55" customFormat="1" ht="14.5" x14ac:dyDescent="0.3">
      <c r="A113" s="50"/>
      <c r="B113" s="192"/>
      <c r="C113" s="205"/>
      <c r="D113" s="205"/>
      <c r="E113" s="205"/>
      <c r="F113" s="205"/>
      <c r="G113" s="206"/>
      <c r="H113" s="205"/>
      <c r="I113" s="205"/>
      <c r="J113" s="207"/>
      <c r="P113" s="50"/>
      <c r="Q113" s="50"/>
      <c r="R113" s="50"/>
      <c r="S113" s="50"/>
      <c r="T113" s="50"/>
    </row>
    <row r="114" spans="1:20" s="55" customFormat="1" ht="14.5" x14ac:dyDescent="0.3">
      <c r="A114" s="50"/>
      <c r="B114" s="192"/>
      <c r="C114" s="205"/>
      <c r="D114" s="205"/>
      <c r="E114" s="205"/>
      <c r="F114" s="205"/>
      <c r="G114" s="206"/>
      <c r="H114" s="205"/>
      <c r="I114" s="205"/>
      <c r="J114" s="207"/>
      <c r="P114" s="50"/>
      <c r="Q114" s="50"/>
      <c r="R114" s="50"/>
      <c r="S114" s="50"/>
      <c r="T114" s="50"/>
    </row>
    <row r="115" spans="1:20" s="55" customFormat="1" ht="14.5" x14ac:dyDescent="0.3">
      <c r="A115" s="50"/>
      <c r="B115" s="192"/>
      <c r="C115" s="205"/>
      <c r="D115" s="205"/>
      <c r="E115" s="205"/>
      <c r="F115" s="205"/>
      <c r="G115" s="206"/>
      <c r="H115" s="205"/>
      <c r="I115" s="205"/>
      <c r="J115" s="207"/>
      <c r="P115" s="50"/>
      <c r="Q115" s="50"/>
      <c r="R115" s="50"/>
      <c r="S115" s="50"/>
      <c r="T115" s="50"/>
    </row>
    <row r="116" spans="1:20" s="55" customFormat="1" ht="14.5" x14ac:dyDescent="0.3">
      <c r="A116" s="50"/>
      <c r="B116" s="192"/>
      <c r="C116" s="205"/>
      <c r="D116" s="205"/>
      <c r="E116" s="205"/>
      <c r="F116" s="205"/>
      <c r="G116" s="206"/>
      <c r="H116" s="205"/>
      <c r="I116" s="205"/>
      <c r="J116" s="207"/>
      <c r="P116" s="50"/>
      <c r="Q116" s="50"/>
      <c r="R116" s="50"/>
      <c r="S116" s="50"/>
      <c r="T116" s="50"/>
    </row>
    <row r="117" spans="1:20" s="55" customFormat="1" ht="14.5" x14ac:dyDescent="0.3">
      <c r="A117" s="50"/>
      <c r="B117" s="192"/>
      <c r="C117" s="205"/>
      <c r="D117" s="205"/>
      <c r="E117" s="205"/>
      <c r="F117" s="205"/>
      <c r="G117" s="206"/>
      <c r="H117" s="205"/>
      <c r="I117" s="205"/>
      <c r="J117" s="207"/>
      <c r="P117" s="50"/>
      <c r="Q117" s="50"/>
      <c r="R117" s="50"/>
      <c r="S117" s="50"/>
      <c r="T117" s="50"/>
    </row>
    <row r="118" spans="1:20" s="55" customFormat="1" ht="14.5" x14ac:dyDescent="0.3">
      <c r="A118" s="50"/>
      <c r="B118" s="192"/>
      <c r="C118" s="205"/>
      <c r="D118" s="205"/>
      <c r="E118" s="205"/>
      <c r="F118" s="205"/>
      <c r="G118" s="206"/>
      <c r="H118" s="205"/>
      <c r="I118" s="205"/>
      <c r="J118" s="207"/>
      <c r="P118" s="50"/>
      <c r="Q118" s="50"/>
      <c r="R118" s="50"/>
      <c r="S118" s="50"/>
      <c r="T118" s="50"/>
    </row>
    <row r="119" spans="1:20" s="55" customFormat="1" ht="14.5" x14ac:dyDescent="0.3">
      <c r="A119" s="50"/>
      <c r="B119" s="192"/>
      <c r="C119" s="205"/>
      <c r="D119" s="205"/>
      <c r="E119" s="205"/>
      <c r="F119" s="205"/>
      <c r="G119" s="206"/>
      <c r="H119" s="205"/>
      <c r="I119" s="205"/>
      <c r="J119" s="207"/>
      <c r="P119" s="50"/>
      <c r="Q119" s="50"/>
      <c r="R119" s="50"/>
      <c r="S119" s="50"/>
      <c r="T119" s="50"/>
    </row>
    <row r="120" spans="1:20" s="55" customFormat="1" ht="14.5" x14ac:dyDescent="0.3">
      <c r="A120" s="50"/>
      <c r="B120" s="192"/>
      <c r="C120" s="205"/>
      <c r="D120" s="205"/>
      <c r="E120" s="205"/>
      <c r="F120" s="205"/>
      <c r="G120" s="206"/>
      <c r="H120" s="205"/>
      <c r="I120" s="205"/>
      <c r="J120" s="207"/>
      <c r="P120" s="50"/>
      <c r="Q120" s="50"/>
      <c r="R120" s="50"/>
      <c r="S120" s="50"/>
      <c r="T120" s="50"/>
    </row>
    <row r="121" spans="1:20" s="55" customFormat="1" ht="14.5" x14ac:dyDescent="0.3">
      <c r="A121" s="50"/>
      <c r="B121" s="192"/>
      <c r="C121" s="205"/>
      <c r="D121" s="205"/>
      <c r="E121" s="205"/>
      <c r="F121" s="205"/>
      <c r="G121" s="206"/>
      <c r="H121" s="205"/>
      <c r="I121" s="205"/>
      <c r="J121" s="207"/>
      <c r="P121" s="50"/>
      <c r="Q121" s="50"/>
      <c r="R121" s="50"/>
      <c r="S121" s="50"/>
      <c r="T121" s="50"/>
    </row>
    <row r="122" spans="1:20" s="55" customFormat="1" ht="14.5" x14ac:dyDescent="0.3">
      <c r="A122" s="50"/>
      <c r="B122" s="192"/>
      <c r="C122" s="205"/>
      <c r="D122" s="205"/>
      <c r="E122" s="205"/>
      <c r="F122" s="205"/>
      <c r="G122" s="206"/>
      <c r="H122" s="205"/>
      <c r="I122" s="205"/>
      <c r="J122" s="207"/>
      <c r="P122" s="50"/>
      <c r="Q122" s="50"/>
      <c r="R122" s="50"/>
      <c r="S122" s="50"/>
      <c r="T122" s="50"/>
    </row>
    <row r="123" spans="1:20" s="55" customFormat="1" ht="14.5" x14ac:dyDescent="0.3">
      <c r="A123" s="50"/>
      <c r="B123" s="192"/>
      <c r="C123" s="205"/>
      <c r="D123" s="205"/>
      <c r="E123" s="205"/>
      <c r="F123" s="205"/>
      <c r="G123" s="206"/>
      <c r="H123" s="205"/>
      <c r="I123" s="205"/>
      <c r="J123" s="207"/>
      <c r="P123" s="50"/>
      <c r="Q123" s="50"/>
      <c r="R123" s="50"/>
      <c r="S123" s="50"/>
      <c r="T123" s="50"/>
    </row>
    <row r="124" spans="1:20" s="55" customFormat="1" ht="14.5" x14ac:dyDescent="0.3">
      <c r="A124" s="50"/>
      <c r="B124" s="192"/>
      <c r="C124" s="205"/>
      <c r="D124" s="205"/>
      <c r="E124" s="205"/>
      <c r="F124" s="205"/>
      <c r="G124" s="206"/>
      <c r="H124" s="205"/>
      <c r="I124" s="205"/>
      <c r="J124" s="207"/>
      <c r="P124" s="50"/>
      <c r="Q124" s="50"/>
      <c r="R124" s="50"/>
      <c r="S124" s="50"/>
      <c r="T124" s="50"/>
    </row>
    <row r="125" spans="1:20" s="55" customFormat="1" ht="14.5" x14ac:dyDescent="0.3">
      <c r="A125" s="50"/>
      <c r="B125" s="192"/>
      <c r="C125" s="205"/>
      <c r="D125" s="205"/>
      <c r="E125" s="205"/>
      <c r="F125" s="205"/>
      <c r="G125" s="206"/>
      <c r="H125" s="205"/>
      <c r="I125" s="205"/>
      <c r="J125" s="207"/>
      <c r="P125" s="50"/>
      <c r="Q125" s="50"/>
      <c r="R125" s="50"/>
      <c r="S125" s="50"/>
      <c r="T125" s="50"/>
    </row>
    <row r="126" spans="1:20" s="55" customFormat="1" ht="14.5" x14ac:dyDescent="0.3">
      <c r="A126" s="50"/>
      <c r="B126" s="192"/>
      <c r="C126" s="205"/>
      <c r="D126" s="205"/>
      <c r="E126" s="205"/>
      <c r="F126" s="205"/>
      <c r="G126" s="206"/>
      <c r="H126" s="205"/>
      <c r="I126" s="205"/>
      <c r="J126" s="207"/>
      <c r="P126" s="50"/>
      <c r="Q126" s="50"/>
      <c r="R126" s="50"/>
      <c r="S126" s="50"/>
      <c r="T126" s="50"/>
    </row>
    <row r="127" spans="1:20" s="55" customFormat="1" ht="14.5" x14ac:dyDescent="0.3">
      <c r="A127" s="50"/>
      <c r="B127" s="192"/>
      <c r="C127" s="205"/>
      <c r="D127" s="205"/>
      <c r="E127" s="205"/>
      <c r="F127" s="205"/>
      <c r="G127" s="206"/>
      <c r="H127" s="205"/>
      <c r="I127" s="205"/>
      <c r="J127" s="207"/>
      <c r="P127" s="50"/>
      <c r="Q127" s="50"/>
      <c r="R127" s="50"/>
      <c r="S127" s="50"/>
      <c r="T127" s="50"/>
    </row>
    <row r="128" spans="1:20" s="55" customFormat="1" ht="14.5" x14ac:dyDescent="0.3">
      <c r="A128" s="50"/>
      <c r="B128" s="192"/>
      <c r="C128" s="205"/>
      <c r="D128" s="205"/>
      <c r="E128" s="205"/>
      <c r="F128" s="205"/>
      <c r="G128" s="206"/>
      <c r="H128" s="205"/>
      <c r="I128" s="205"/>
      <c r="J128" s="207"/>
      <c r="P128" s="50"/>
      <c r="Q128" s="50"/>
      <c r="R128" s="50"/>
      <c r="S128" s="50"/>
      <c r="T128" s="50"/>
    </row>
    <row r="129" spans="1:20" s="55" customFormat="1" ht="14.5" x14ac:dyDescent="0.3">
      <c r="A129" s="50"/>
      <c r="B129" s="192"/>
      <c r="C129" s="205"/>
      <c r="D129" s="205"/>
      <c r="E129" s="205"/>
      <c r="F129" s="205"/>
      <c r="G129" s="206"/>
      <c r="H129" s="205"/>
      <c r="I129" s="205"/>
      <c r="J129" s="207"/>
      <c r="P129" s="50"/>
      <c r="Q129" s="50"/>
      <c r="R129" s="50"/>
      <c r="S129" s="50"/>
      <c r="T129" s="50"/>
    </row>
    <row r="130" spans="1:20" s="55" customFormat="1" ht="14.5" x14ac:dyDescent="0.3">
      <c r="A130" s="50"/>
      <c r="B130" s="192"/>
      <c r="C130" s="205"/>
      <c r="D130" s="205"/>
      <c r="E130" s="205"/>
      <c r="F130" s="205"/>
      <c r="G130" s="206"/>
      <c r="H130" s="205"/>
      <c r="I130" s="205"/>
      <c r="J130" s="207"/>
      <c r="P130" s="50"/>
      <c r="Q130" s="50"/>
      <c r="R130" s="50"/>
      <c r="S130" s="50"/>
      <c r="T130" s="50"/>
    </row>
    <row r="131" spans="1:20" s="55" customFormat="1" ht="14.5" x14ac:dyDescent="0.3">
      <c r="A131" s="50"/>
      <c r="B131" s="192"/>
      <c r="C131" s="205"/>
      <c r="D131" s="205"/>
      <c r="E131" s="205"/>
      <c r="F131" s="205"/>
      <c r="G131" s="206"/>
      <c r="H131" s="205"/>
      <c r="I131" s="205"/>
      <c r="J131" s="207"/>
      <c r="P131" s="50"/>
      <c r="Q131" s="50"/>
      <c r="R131" s="50"/>
      <c r="S131" s="50"/>
      <c r="T131" s="50"/>
    </row>
    <row r="132" spans="1:20" s="55" customFormat="1" ht="14.5" x14ac:dyDescent="0.3">
      <c r="A132" s="50"/>
      <c r="B132" s="192"/>
      <c r="C132" s="205"/>
      <c r="D132" s="205"/>
      <c r="E132" s="205"/>
      <c r="F132" s="205"/>
      <c r="G132" s="206"/>
      <c r="H132" s="205"/>
      <c r="I132" s="205"/>
      <c r="J132" s="207"/>
      <c r="P132" s="50"/>
      <c r="Q132" s="50"/>
      <c r="R132" s="50"/>
      <c r="S132" s="50"/>
      <c r="T132" s="50"/>
    </row>
    <row r="133" spans="1:20" s="55" customFormat="1" ht="14.5" x14ac:dyDescent="0.3">
      <c r="A133" s="50"/>
      <c r="B133" s="192"/>
      <c r="C133" s="205"/>
      <c r="D133" s="205"/>
      <c r="E133" s="205"/>
      <c r="F133" s="205"/>
      <c r="G133" s="206"/>
      <c r="H133" s="205"/>
      <c r="I133" s="205"/>
      <c r="J133" s="207"/>
      <c r="P133" s="50"/>
      <c r="Q133" s="50"/>
      <c r="R133" s="50"/>
      <c r="S133" s="50"/>
      <c r="T133" s="50"/>
    </row>
    <row r="134" spans="1:20" s="55" customFormat="1" ht="14.5" x14ac:dyDescent="0.3">
      <c r="A134" s="50"/>
      <c r="B134" s="192"/>
      <c r="C134" s="205"/>
      <c r="D134" s="205"/>
      <c r="E134" s="205"/>
      <c r="F134" s="205"/>
      <c r="G134" s="206"/>
      <c r="H134" s="205"/>
      <c r="I134" s="205"/>
      <c r="J134" s="207"/>
      <c r="P134" s="50"/>
      <c r="Q134" s="50"/>
      <c r="R134" s="50"/>
      <c r="S134" s="50"/>
      <c r="T134" s="50"/>
    </row>
    <row r="135" spans="1:20" s="55" customFormat="1" ht="14.5" x14ac:dyDescent="0.3">
      <c r="A135" s="50"/>
      <c r="B135" s="192"/>
      <c r="C135" s="205"/>
      <c r="D135" s="205"/>
      <c r="E135" s="205"/>
      <c r="F135" s="205"/>
      <c r="G135" s="206"/>
      <c r="H135" s="205"/>
      <c r="I135" s="205"/>
      <c r="J135" s="207"/>
      <c r="P135" s="50"/>
      <c r="Q135" s="50"/>
      <c r="R135" s="50"/>
      <c r="S135" s="50"/>
      <c r="T135" s="50"/>
    </row>
    <row r="136" spans="1:20" s="55" customFormat="1" ht="14.5" x14ac:dyDescent="0.3">
      <c r="A136" s="50"/>
      <c r="B136" s="192"/>
      <c r="C136" s="205"/>
      <c r="D136" s="205"/>
      <c r="E136" s="205"/>
      <c r="F136" s="205"/>
      <c r="G136" s="206"/>
      <c r="H136" s="205"/>
      <c r="I136" s="205"/>
      <c r="J136" s="207"/>
      <c r="P136" s="50"/>
      <c r="Q136" s="50"/>
      <c r="R136" s="50"/>
      <c r="S136" s="50"/>
      <c r="T136" s="50"/>
    </row>
    <row r="137" spans="1:20" s="55" customFormat="1" ht="14.5" x14ac:dyDescent="0.3">
      <c r="A137" s="50"/>
      <c r="B137" s="192"/>
      <c r="C137" s="205"/>
      <c r="D137" s="205"/>
      <c r="E137" s="205"/>
      <c r="F137" s="205"/>
      <c r="G137" s="206"/>
      <c r="H137" s="205"/>
      <c r="I137" s="205"/>
      <c r="J137" s="207"/>
      <c r="P137" s="50"/>
      <c r="Q137" s="50"/>
      <c r="R137" s="50"/>
      <c r="S137" s="50"/>
      <c r="T137" s="50"/>
    </row>
    <row r="138" spans="1:20" s="55" customFormat="1" ht="14.5" x14ac:dyDescent="0.3">
      <c r="A138" s="50"/>
      <c r="B138" s="192"/>
      <c r="C138" s="205"/>
      <c r="D138" s="205"/>
      <c r="E138" s="205"/>
      <c r="F138" s="205"/>
      <c r="G138" s="206"/>
      <c r="H138" s="205"/>
      <c r="I138" s="205"/>
      <c r="J138" s="207"/>
      <c r="P138" s="50"/>
      <c r="Q138" s="50"/>
      <c r="R138" s="50"/>
      <c r="S138" s="50"/>
      <c r="T138" s="50"/>
    </row>
    <row r="139" spans="1:20" s="55" customFormat="1" ht="14.5" x14ac:dyDescent="0.3">
      <c r="A139" s="50"/>
      <c r="B139" s="192"/>
      <c r="C139" s="205"/>
      <c r="D139" s="205"/>
      <c r="E139" s="205"/>
      <c r="F139" s="205"/>
      <c r="G139" s="206"/>
      <c r="H139" s="205"/>
      <c r="I139" s="205"/>
      <c r="J139" s="207"/>
      <c r="P139" s="50"/>
      <c r="Q139" s="50"/>
      <c r="R139" s="50"/>
      <c r="S139" s="50"/>
      <c r="T139" s="50"/>
    </row>
    <row r="140" spans="1:20" s="55" customFormat="1" ht="14.5" x14ac:dyDescent="0.3">
      <c r="A140" s="50"/>
      <c r="B140" s="192"/>
      <c r="C140" s="205"/>
      <c r="D140" s="205"/>
      <c r="E140" s="205"/>
      <c r="F140" s="205"/>
      <c r="G140" s="206"/>
      <c r="H140" s="205"/>
      <c r="I140" s="205"/>
      <c r="J140" s="207"/>
      <c r="P140" s="50"/>
      <c r="Q140" s="50"/>
      <c r="R140" s="50"/>
      <c r="S140" s="50"/>
      <c r="T140" s="50"/>
    </row>
    <row r="141" spans="1:20" s="55" customFormat="1" ht="14.5" x14ac:dyDescent="0.3">
      <c r="A141" s="50"/>
      <c r="B141" s="192"/>
      <c r="C141" s="205"/>
      <c r="D141" s="205"/>
      <c r="E141" s="205"/>
      <c r="F141" s="205"/>
      <c r="G141" s="206"/>
      <c r="H141" s="205"/>
      <c r="I141" s="205"/>
      <c r="J141" s="207"/>
      <c r="P141" s="50"/>
      <c r="Q141" s="50"/>
      <c r="R141" s="50"/>
      <c r="S141" s="50"/>
      <c r="T141" s="50"/>
    </row>
    <row r="142" spans="1:20" s="55" customFormat="1" ht="14.5" x14ac:dyDescent="0.3">
      <c r="A142" s="50"/>
      <c r="B142" s="192"/>
      <c r="C142" s="205"/>
      <c r="D142" s="205"/>
      <c r="E142" s="205"/>
      <c r="F142" s="205"/>
      <c r="G142" s="206"/>
      <c r="H142" s="205"/>
      <c r="I142" s="205"/>
      <c r="J142" s="207"/>
      <c r="P142" s="50"/>
      <c r="Q142" s="50"/>
      <c r="R142" s="50"/>
      <c r="S142" s="50"/>
      <c r="T142" s="50"/>
    </row>
    <row r="143" spans="1:20" s="55" customFormat="1" ht="14.5" x14ac:dyDescent="0.3">
      <c r="A143" s="50"/>
      <c r="B143" s="192"/>
      <c r="C143" s="205"/>
      <c r="D143" s="205"/>
      <c r="E143" s="205"/>
      <c r="F143" s="205"/>
      <c r="G143" s="206"/>
      <c r="H143" s="205"/>
      <c r="I143" s="205"/>
      <c r="J143" s="207"/>
      <c r="P143" s="50"/>
      <c r="Q143" s="50"/>
      <c r="R143" s="50"/>
      <c r="S143" s="50"/>
      <c r="T143" s="50"/>
    </row>
    <row r="144" spans="1:20" s="55" customFormat="1" ht="14.5" x14ac:dyDescent="0.3">
      <c r="A144" s="50"/>
      <c r="B144" s="192"/>
      <c r="C144" s="205"/>
      <c r="D144" s="205"/>
      <c r="E144" s="205"/>
      <c r="F144" s="205"/>
      <c r="G144" s="206"/>
      <c r="H144" s="205"/>
      <c r="I144" s="205"/>
      <c r="J144" s="207"/>
      <c r="P144" s="50"/>
      <c r="Q144" s="50"/>
      <c r="R144" s="50"/>
      <c r="S144" s="50"/>
      <c r="T144" s="50"/>
    </row>
    <row r="145" spans="1:20" s="55" customFormat="1" ht="14.5" x14ac:dyDescent="0.3">
      <c r="A145" s="50"/>
      <c r="B145" s="192"/>
      <c r="C145" s="205"/>
      <c r="D145" s="205"/>
      <c r="E145" s="205"/>
      <c r="F145" s="205"/>
      <c r="G145" s="206"/>
      <c r="H145" s="205"/>
      <c r="I145" s="205"/>
      <c r="J145" s="207"/>
      <c r="P145" s="50"/>
      <c r="Q145" s="50"/>
      <c r="R145" s="50"/>
      <c r="S145" s="50"/>
      <c r="T145" s="50"/>
    </row>
    <row r="146" spans="1:20" s="55" customFormat="1" ht="14.5" x14ac:dyDescent="0.3">
      <c r="A146" s="50"/>
      <c r="B146" s="192"/>
      <c r="C146" s="205"/>
      <c r="D146" s="205"/>
      <c r="E146" s="205"/>
      <c r="F146" s="205"/>
      <c r="G146" s="206"/>
      <c r="H146" s="205"/>
      <c r="I146" s="205"/>
      <c r="J146" s="207"/>
      <c r="P146" s="50"/>
      <c r="Q146" s="50"/>
      <c r="R146" s="50"/>
      <c r="S146" s="50"/>
      <c r="T146" s="50"/>
    </row>
    <row r="147" spans="1:20" s="55" customFormat="1" ht="14.5" x14ac:dyDescent="0.3">
      <c r="A147" s="50"/>
      <c r="B147" s="192"/>
      <c r="C147" s="205"/>
      <c r="D147" s="205"/>
      <c r="E147" s="205"/>
      <c r="F147" s="205"/>
      <c r="G147" s="206"/>
      <c r="H147" s="205"/>
      <c r="I147" s="205"/>
      <c r="J147" s="207"/>
      <c r="P147" s="50"/>
      <c r="Q147" s="50"/>
      <c r="R147" s="50"/>
      <c r="S147" s="50"/>
      <c r="T147" s="50"/>
    </row>
    <row r="148" spans="1:20" s="55" customFormat="1" ht="14.5" x14ac:dyDescent="0.3">
      <c r="A148" s="50"/>
      <c r="B148" s="192"/>
      <c r="C148" s="205"/>
      <c r="D148" s="205"/>
      <c r="E148" s="205"/>
      <c r="F148" s="205"/>
      <c r="G148" s="206"/>
      <c r="H148" s="205"/>
      <c r="I148" s="205"/>
      <c r="J148" s="207"/>
      <c r="P148" s="50"/>
      <c r="Q148" s="50"/>
      <c r="R148" s="50"/>
      <c r="S148" s="50"/>
      <c r="T148" s="50"/>
    </row>
    <row r="149" spans="1:20" s="55" customFormat="1" ht="14.5" x14ac:dyDescent="0.3">
      <c r="A149" s="50"/>
      <c r="B149" s="192"/>
      <c r="C149" s="205"/>
      <c r="D149" s="205"/>
      <c r="E149" s="205"/>
      <c r="F149" s="205"/>
      <c r="G149" s="206"/>
      <c r="H149" s="205"/>
      <c r="I149" s="205"/>
      <c r="J149" s="207"/>
      <c r="P149" s="50"/>
      <c r="Q149" s="50"/>
      <c r="R149" s="50"/>
      <c r="S149" s="50"/>
      <c r="T149" s="50"/>
    </row>
    <row r="150" spans="1:20" s="55" customFormat="1" ht="14.5" x14ac:dyDescent="0.3">
      <c r="A150" s="50"/>
      <c r="B150" s="192"/>
      <c r="C150" s="205"/>
      <c r="D150" s="205"/>
      <c r="E150" s="205"/>
      <c r="F150" s="205"/>
      <c r="G150" s="206"/>
      <c r="H150" s="205"/>
      <c r="I150" s="205"/>
      <c r="J150" s="207"/>
      <c r="P150" s="50"/>
      <c r="Q150" s="50"/>
      <c r="R150" s="50"/>
      <c r="S150" s="50"/>
      <c r="T150" s="50"/>
    </row>
    <row r="151" spans="1:20" s="55" customFormat="1" ht="14.5" x14ac:dyDescent="0.3">
      <c r="A151" s="50"/>
      <c r="B151" s="192"/>
      <c r="C151" s="205"/>
      <c r="D151" s="205"/>
      <c r="E151" s="205"/>
      <c r="F151" s="205"/>
      <c r="G151" s="206"/>
      <c r="H151" s="205"/>
      <c r="I151" s="205"/>
      <c r="J151" s="207"/>
      <c r="P151" s="50"/>
      <c r="Q151" s="50"/>
      <c r="R151" s="50"/>
      <c r="S151" s="50"/>
      <c r="T151" s="50"/>
    </row>
    <row r="152" spans="1:20" s="55" customFormat="1" ht="14.5" x14ac:dyDescent="0.3">
      <c r="A152" s="50"/>
      <c r="B152" s="192"/>
      <c r="C152" s="205"/>
      <c r="D152" s="205"/>
      <c r="E152" s="205"/>
      <c r="F152" s="205"/>
      <c r="G152" s="206"/>
      <c r="H152" s="205"/>
      <c r="I152" s="205"/>
      <c r="J152" s="207"/>
      <c r="P152" s="50"/>
      <c r="Q152" s="50"/>
      <c r="R152" s="50"/>
      <c r="S152" s="50"/>
      <c r="T152" s="50"/>
    </row>
    <row r="153" spans="1:20" s="55" customFormat="1" ht="14.5" x14ac:dyDescent="0.3">
      <c r="A153" s="50"/>
      <c r="B153" s="192"/>
      <c r="C153" s="205"/>
      <c r="D153" s="205"/>
      <c r="E153" s="205"/>
      <c r="F153" s="205"/>
      <c r="G153" s="206"/>
      <c r="H153" s="205"/>
      <c r="I153" s="205"/>
      <c r="J153" s="207"/>
      <c r="P153" s="50"/>
      <c r="Q153" s="50"/>
      <c r="R153" s="50"/>
      <c r="S153" s="50"/>
      <c r="T153" s="50"/>
    </row>
    <row r="154" spans="1:20" s="55" customFormat="1" ht="14.5" x14ac:dyDescent="0.3">
      <c r="A154" s="50"/>
      <c r="B154" s="192"/>
      <c r="C154" s="205"/>
      <c r="D154" s="205"/>
      <c r="E154" s="205"/>
      <c r="F154" s="205"/>
      <c r="G154" s="206"/>
      <c r="H154" s="205"/>
      <c r="I154" s="205"/>
      <c r="J154" s="207"/>
      <c r="P154" s="50"/>
      <c r="Q154" s="50"/>
      <c r="R154" s="50"/>
      <c r="S154" s="50"/>
      <c r="T154" s="50"/>
    </row>
    <row r="155" spans="1:20" s="55" customFormat="1" ht="14.5" x14ac:dyDescent="0.3">
      <c r="A155" s="50"/>
      <c r="B155" s="192"/>
      <c r="C155" s="205"/>
      <c r="D155" s="205"/>
      <c r="E155" s="205"/>
      <c r="F155" s="205"/>
      <c r="G155" s="206"/>
      <c r="H155" s="205"/>
      <c r="I155" s="205"/>
      <c r="J155" s="207"/>
      <c r="P155" s="50"/>
      <c r="Q155" s="50"/>
      <c r="R155" s="50"/>
      <c r="S155" s="50"/>
      <c r="T155" s="50"/>
    </row>
    <row r="156" spans="1:20" s="55" customFormat="1" ht="14.5" x14ac:dyDescent="0.3">
      <c r="A156" s="50"/>
      <c r="B156" s="192"/>
      <c r="C156" s="205"/>
      <c r="D156" s="205"/>
      <c r="E156" s="205"/>
      <c r="F156" s="205"/>
      <c r="G156" s="206"/>
      <c r="H156" s="205"/>
      <c r="I156" s="205"/>
      <c r="J156" s="207"/>
      <c r="P156" s="50"/>
      <c r="Q156" s="50"/>
      <c r="R156" s="50"/>
      <c r="S156" s="50"/>
      <c r="T156" s="50"/>
    </row>
    <row r="157" spans="1:20" s="55" customFormat="1" ht="14.5" x14ac:dyDescent="0.3">
      <c r="A157" s="50"/>
      <c r="B157" s="192"/>
      <c r="C157" s="205"/>
      <c r="D157" s="205"/>
      <c r="E157" s="205"/>
      <c r="F157" s="205"/>
      <c r="G157" s="206"/>
      <c r="H157" s="205"/>
      <c r="I157" s="205"/>
      <c r="J157" s="207"/>
      <c r="P157" s="50"/>
      <c r="Q157" s="50"/>
      <c r="R157" s="50"/>
      <c r="S157" s="50"/>
      <c r="T157" s="50"/>
    </row>
    <row r="158" spans="1:20" s="55" customFormat="1" ht="14.5" x14ac:dyDescent="0.3">
      <c r="A158" s="50"/>
      <c r="B158" s="192"/>
      <c r="C158" s="205"/>
      <c r="D158" s="205"/>
      <c r="E158" s="205"/>
      <c r="F158" s="205"/>
      <c r="G158" s="206"/>
      <c r="H158" s="205"/>
      <c r="I158" s="205"/>
      <c r="J158" s="207"/>
      <c r="P158" s="50"/>
      <c r="Q158" s="50"/>
      <c r="R158" s="50"/>
      <c r="S158" s="50"/>
      <c r="T158" s="50"/>
    </row>
    <row r="159" spans="1:20" s="55" customFormat="1" ht="14.5" x14ac:dyDescent="0.3">
      <c r="A159" s="50"/>
      <c r="B159" s="192"/>
      <c r="C159" s="205"/>
      <c r="D159" s="205"/>
      <c r="E159" s="205"/>
      <c r="F159" s="205"/>
      <c r="G159" s="206"/>
      <c r="H159" s="205"/>
      <c r="I159" s="205"/>
      <c r="J159" s="207"/>
      <c r="P159" s="50"/>
      <c r="Q159" s="50"/>
      <c r="R159" s="50"/>
      <c r="S159" s="50"/>
      <c r="T159" s="50"/>
    </row>
    <row r="160" spans="1:20" s="55" customFormat="1" ht="14.5" x14ac:dyDescent="0.3">
      <c r="A160" s="50"/>
      <c r="B160" s="192"/>
      <c r="C160" s="205"/>
      <c r="D160" s="205"/>
      <c r="E160" s="205"/>
      <c r="F160" s="205"/>
      <c r="G160" s="206"/>
      <c r="H160" s="205"/>
      <c r="I160" s="205"/>
      <c r="J160" s="207"/>
      <c r="P160" s="50"/>
      <c r="Q160" s="50"/>
      <c r="R160" s="50"/>
      <c r="S160" s="50"/>
      <c r="T160" s="50"/>
    </row>
    <row r="161" spans="1:20" s="55" customFormat="1" ht="14.5" x14ac:dyDescent="0.3">
      <c r="A161" s="50"/>
      <c r="B161" s="192"/>
      <c r="C161" s="205"/>
      <c r="D161" s="205"/>
      <c r="E161" s="205"/>
      <c r="F161" s="205"/>
      <c r="G161" s="206"/>
      <c r="H161" s="205"/>
      <c r="I161" s="205"/>
      <c r="J161" s="207"/>
      <c r="P161" s="50"/>
      <c r="Q161" s="50"/>
      <c r="R161" s="50"/>
      <c r="S161" s="50"/>
      <c r="T161" s="50"/>
    </row>
    <row r="162" spans="1:20" s="55" customFormat="1" ht="14.5" x14ac:dyDescent="0.3">
      <c r="A162" s="50"/>
      <c r="B162" s="192"/>
      <c r="C162" s="205"/>
      <c r="D162" s="205"/>
      <c r="E162" s="205"/>
      <c r="F162" s="205"/>
      <c r="G162" s="206"/>
      <c r="H162" s="205"/>
      <c r="I162" s="205"/>
      <c r="J162" s="207"/>
      <c r="P162" s="50"/>
      <c r="Q162" s="50"/>
      <c r="R162" s="50"/>
      <c r="S162" s="50"/>
      <c r="T162" s="50"/>
    </row>
    <row r="163" spans="1:20" s="55" customFormat="1" ht="14.5" x14ac:dyDescent="0.3">
      <c r="A163" s="50"/>
      <c r="B163" s="192"/>
      <c r="C163" s="205"/>
      <c r="D163" s="205"/>
      <c r="E163" s="205"/>
      <c r="F163" s="205"/>
      <c r="G163" s="206"/>
      <c r="H163" s="205"/>
      <c r="I163" s="205"/>
      <c r="J163" s="207"/>
      <c r="P163" s="50"/>
      <c r="Q163" s="50"/>
      <c r="R163" s="50"/>
      <c r="S163" s="50"/>
      <c r="T163" s="50"/>
    </row>
    <row r="164" spans="1:20" s="55" customFormat="1" ht="14.5" x14ac:dyDescent="0.3">
      <c r="A164" s="50"/>
      <c r="B164" s="192"/>
      <c r="C164" s="205"/>
      <c r="D164" s="205"/>
      <c r="E164" s="205"/>
      <c r="F164" s="205"/>
      <c r="G164" s="206"/>
      <c r="H164" s="205"/>
      <c r="I164" s="205"/>
      <c r="J164" s="207"/>
      <c r="P164" s="50"/>
      <c r="Q164" s="50"/>
      <c r="R164" s="50"/>
      <c r="S164" s="50"/>
      <c r="T164" s="50"/>
    </row>
    <row r="165" spans="1:20" s="55" customFormat="1" ht="14.5" x14ac:dyDescent="0.3">
      <c r="A165" s="50"/>
      <c r="B165" s="192"/>
      <c r="C165" s="205"/>
      <c r="D165" s="205"/>
      <c r="E165" s="205"/>
      <c r="F165" s="205"/>
      <c r="G165" s="206"/>
      <c r="H165" s="205"/>
      <c r="I165" s="205"/>
      <c r="J165" s="207"/>
      <c r="P165" s="50"/>
      <c r="Q165" s="50"/>
      <c r="R165" s="50"/>
      <c r="S165" s="50"/>
      <c r="T165" s="50"/>
    </row>
    <row r="166" spans="1:20" s="55" customFormat="1" ht="14.5" x14ac:dyDescent="0.3">
      <c r="A166" s="50"/>
      <c r="B166" s="192"/>
      <c r="C166" s="205"/>
      <c r="D166" s="205"/>
      <c r="E166" s="205"/>
      <c r="F166" s="205"/>
      <c r="G166" s="206"/>
      <c r="H166" s="205"/>
      <c r="I166" s="205"/>
      <c r="J166" s="207"/>
      <c r="P166" s="50"/>
      <c r="Q166" s="50"/>
      <c r="R166" s="50"/>
      <c r="S166" s="50"/>
      <c r="T166" s="50"/>
    </row>
    <row r="167" spans="1:20" s="55" customFormat="1" ht="14.5" x14ac:dyDescent="0.3">
      <c r="A167" s="50"/>
      <c r="B167" s="192"/>
      <c r="C167" s="205"/>
      <c r="D167" s="205"/>
      <c r="E167" s="205"/>
      <c r="F167" s="205"/>
      <c r="G167" s="206"/>
      <c r="H167" s="205"/>
      <c r="I167" s="205"/>
      <c r="J167" s="207"/>
      <c r="P167" s="50"/>
      <c r="Q167" s="50"/>
      <c r="R167" s="50"/>
      <c r="S167" s="50"/>
      <c r="T167" s="50"/>
    </row>
    <row r="168" spans="1:20" s="55" customFormat="1" ht="14.5" x14ac:dyDescent="0.3">
      <c r="A168" s="50"/>
      <c r="B168" s="192"/>
      <c r="C168" s="205"/>
      <c r="D168" s="205"/>
      <c r="E168" s="205"/>
      <c r="F168" s="205"/>
      <c r="G168" s="206"/>
      <c r="H168" s="205"/>
      <c r="I168" s="205"/>
      <c r="J168" s="207"/>
      <c r="P168" s="50"/>
      <c r="Q168" s="50"/>
      <c r="R168" s="50"/>
      <c r="S168" s="50"/>
      <c r="T168" s="50"/>
    </row>
    <row r="169" spans="1:20" s="55" customFormat="1" ht="14.5" x14ac:dyDescent="0.3">
      <c r="A169" s="50"/>
      <c r="B169" s="192"/>
      <c r="C169" s="205"/>
      <c r="D169" s="205"/>
      <c r="E169" s="205"/>
      <c r="F169" s="205"/>
      <c r="G169" s="206"/>
      <c r="H169" s="205"/>
      <c r="I169" s="205"/>
      <c r="J169" s="207"/>
      <c r="P169" s="50"/>
      <c r="Q169" s="50"/>
      <c r="R169" s="50"/>
      <c r="S169" s="50"/>
      <c r="T169" s="50"/>
    </row>
    <row r="170" spans="1:20" s="55" customFormat="1" ht="14.5" x14ac:dyDescent="0.3">
      <c r="A170" s="50"/>
      <c r="B170" s="192"/>
      <c r="C170" s="205"/>
      <c r="D170" s="205"/>
      <c r="E170" s="205"/>
      <c r="F170" s="205"/>
      <c r="G170" s="206"/>
      <c r="H170" s="205"/>
      <c r="I170" s="205"/>
      <c r="J170" s="207"/>
      <c r="P170" s="50"/>
      <c r="Q170" s="50"/>
      <c r="R170" s="50"/>
      <c r="S170" s="50"/>
      <c r="T170" s="50"/>
    </row>
    <row r="171" spans="1:20" s="55" customFormat="1" ht="14.5" x14ac:dyDescent="0.3">
      <c r="A171" s="50"/>
      <c r="B171" s="192"/>
      <c r="C171" s="205"/>
      <c r="D171" s="205"/>
      <c r="E171" s="205"/>
      <c r="F171" s="205"/>
      <c r="G171" s="206"/>
      <c r="H171" s="205"/>
      <c r="I171" s="205"/>
      <c r="J171" s="207"/>
      <c r="P171" s="50"/>
      <c r="Q171" s="50"/>
      <c r="R171" s="50"/>
      <c r="S171" s="50"/>
      <c r="T171" s="50"/>
    </row>
    <row r="172" spans="1:20" s="55" customFormat="1" ht="14.5" x14ac:dyDescent="0.3">
      <c r="A172" s="50"/>
      <c r="B172" s="192"/>
      <c r="C172" s="205"/>
      <c r="D172" s="205"/>
      <c r="E172" s="205"/>
      <c r="F172" s="205"/>
      <c r="G172" s="206"/>
      <c r="H172" s="205"/>
      <c r="I172" s="205"/>
      <c r="J172" s="207"/>
      <c r="P172" s="50"/>
      <c r="Q172" s="50"/>
      <c r="R172" s="50"/>
      <c r="S172" s="50"/>
      <c r="T172" s="50"/>
    </row>
    <row r="173" spans="1:20" s="55" customFormat="1" ht="14.5" x14ac:dyDescent="0.3">
      <c r="A173" s="50"/>
      <c r="B173" s="192"/>
      <c r="C173" s="205"/>
      <c r="D173" s="205"/>
      <c r="E173" s="205"/>
      <c r="F173" s="205"/>
      <c r="G173" s="206"/>
      <c r="H173" s="205"/>
      <c r="I173" s="205"/>
      <c r="J173" s="207"/>
      <c r="P173" s="50"/>
      <c r="Q173" s="50"/>
      <c r="R173" s="50"/>
      <c r="S173" s="50"/>
      <c r="T173" s="50"/>
    </row>
    <row r="174" spans="1:20" s="55" customFormat="1" ht="14.5" x14ac:dyDescent="0.3">
      <c r="A174" s="50"/>
      <c r="B174" s="192"/>
      <c r="C174" s="205"/>
      <c r="D174" s="205"/>
      <c r="E174" s="205"/>
      <c r="F174" s="205"/>
      <c r="G174" s="206"/>
      <c r="H174" s="205"/>
      <c r="I174" s="205"/>
      <c r="J174" s="207"/>
      <c r="P174" s="50"/>
      <c r="Q174" s="50"/>
      <c r="R174" s="50"/>
      <c r="S174" s="50"/>
      <c r="T174" s="50"/>
    </row>
    <row r="175" spans="1:20" s="55" customFormat="1" ht="14.5" x14ac:dyDescent="0.3">
      <c r="A175" s="50"/>
      <c r="B175" s="192"/>
      <c r="C175" s="205"/>
      <c r="D175" s="205"/>
      <c r="E175" s="205"/>
      <c r="F175" s="205"/>
      <c r="G175" s="206"/>
      <c r="H175" s="205"/>
      <c r="I175" s="205"/>
      <c r="J175" s="207"/>
      <c r="P175" s="50"/>
      <c r="Q175" s="50"/>
      <c r="R175" s="50"/>
      <c r="S175" s="50"/>
      <c r="T175" s="50"/>
    </row>
    <row r="176" spans="1:20" s="55" customFormat="1" ht="14.5" x14ac:dyDescent="0.3">
      <c r="A176" s="50"/>
      <c r="B176" s="192"/>
      <c r="C176" s="205"/>
      <c r="D176" s="205"/>
      <c r="E176" s="205"/>
      <c r="F176" s="205"/>
      <c r="G176" s="206"/>
      <c r="H176" s="205"/>
      <c r="I176" s="205"/>
      <c r="J176" s="207"/>
      <c r="P176" s="50"/>
      <c r="Q176" s="50"/>
      <c r="R176" s="50"/>
      <c r="S176" s="50"/>
      <c r="T176" s="50"/>
    </row>
    <row r="177" spans="1:20" s="55" customFormat="1" ht="14.5" x14ac:dyDescent="0.3">
      <c r="A177" s="50"/>
      <c r="B177" s="192"/>
      <c r="C177" s="205"/>
      <c r="D177" s="205"/>
      <c r="E177" s="205"/>
      <c r="F177" s="205"/>
      <c r="G177" s="206"/>
      <c r="H177" s="205"/>
      <c r="I177" s="205"/>
      <c r="J177" s="207"/>
      <c r="P177" s="50"/>
      <c r="Q177" s="50"/>
      <c r="R177" s="50"/>
      <c r="S177" s="50"/>
      <c r="T177" s="50"/>
    </row>
    <row r="178" spans="1:20" s="55" customFormat="1" ht="14.5" x14ac:dyDescent="0.3">
      <c r="A178" s="50"/>
      <c r="B178" s="192"/>
      <c r="C178" s="205"/>
      <c r="D178" s="205"/>
      <c r="E178" s="205"/>
      <c r="F178" s="205"/>
      <c r="G178" s="206"/>
      <c r="H178" s="205"/>
      <c r="I178" s="205"/>
      <c r="J178" s="207"/>
      <c r="P178" s="50"/>
      <c r="Q178" s="50"/>
      <c r="R178" s="50"/>
      <c r="S178" s="50"/>
      <c r="T178" s="50"/>
    </row>
    <row r="179" spans="1:20" s="55" customFormat="1" ht="14.5" x14ac:dyDescent="0.3">
      <c r="A179" s="50"/>
      <c r="B179" s="192"/>
      <c r="C179" s="205"/>
      <c r="D179" s="205"/>
      <c r="E179" s="205"/>
      <c r="F179" s="205"/>
      <c r="G179" s="206"/>
      <c r="H179" s="205"/>
      <c r="I179" s="205"/>
      <c r="J179" s="207"/>
      <c r="P179" s="50"/>
      <c r="Q179" s="50"/>
      <c r="R179" s="50"/>
      <c r="S179" s="50"/>
      <c r="T179" s="50"/>
    </row>
    <row r="180" spans="1:20" s="55" customFormat="1" ht="14.5" x14ac:dyDescent="0.3">
      <c r="A180" s="50"/>
      <c r="B180" s="192"/>
      <c r="C180" s="205"/>
      <c r="D180" s="205"/>
      <c r="E180" s="205"/>
      <c r="F180" s="205"/>
      <c r="G180" s="206"/>
      <c r="H180" s="205"/>
      <c r="I180" s="205"/>
      <c r="J180" s="207"/>
      <c r="P180" s="50"/>
      <c r="Q180" s="50"/>
      <c r="R180" s="50"/>
      <c r="S180" s="50"/>
      <c r="T180" s="50"/>
    </row>
    <row r="181" spans="1:20" s="55" customFormat="1" ht="14.5" x14ac:dyDescent="0.3">
      <c r="A181" s="50"/>
      <c r="B181" s="192"/>
      <c r="C181" s="205"/>
      <c r="D181" s="205"/>
      <c r="E181" s="205"/>
      <c r="F181" s="205"/>
      <c r="G181" s="206"/>
      <c r="H181" s="205"/>
      <c r="I181" s="205"/>
      <c r="J181" s="207"/>
      <c r="P181" s="50"/>
      <c r="Q181" s="50"/>
      <c r="R181" s="50"/>
      <c r="S181" s="50"/>
      <c r="T181" s="50"/>
    </row>
    <row r="182" spans="1:20" s="55" customFormat="1" ht="14.5" x14ac:dyDescent="0.3">
      <c r="A182" s="50"/>
      <c r="B182" s="192"/>
      <c r="C182" s="205"/>
      <c r="D182" s="205"/>
      <c r="E182" s="205"/>
      <c r="F182" s="205"/>
      <c r="G182" s="206"/>
      <c r="H182" s="205"/>
      <c r="I182" s="205"/>
      <c r="J182" s="207"/>
      <c r="P182" s="50"/>
      <c r="Q182" s="50"/>
      <c r="R182" s="50"/>
      <c r="S182" s="50"/>
      <c r="T182" s="50"/>
    </row>
    <row r="183" spans="1:20" s="55" customFormat="1" ht="14.5" x14ac:dyDescent="0.3">
      <c r="A183" s="50"/>
      <c r="B183" s="192"/>
      <c r="C183" s="205"/>
      <c r="D183" s="205"/>
      <c r="E183" s="205"/>
      <c r="F183" s="205"/>
      <c r="G183" s="206"/>
      <c r="H183" s="205"/>
      <c r="I183" s="205"/>
      <c r="J183" s="207"/>
      <c r="P183" s="50"/>
      <c r="Q183" s="50"/>
      <c r="R183" s="50"/>
      <c r="S183" s="50"/>
      <c r="T183" s="50"/>
    </row>
    <row r="184" spans="1:20" s="55" customFormat="1" ht="14.5" x14ac:dyDescent="0.3">
      <c r="A184" s="50"/>
      <c r="B184" s="192"/>
      <c r="C184" s="205"/>
      <c r="D184" s="205"/>
      <c r="E184" s="205"/>
      <c r="F184" s="205"/>
      <c r="G184" s="206"/>
      <c r="H184" s="205"/>
      <c r="I184" s="205"/>
      <c r="J184" s="207"/>
      <c r="P184" s="50"/>
      <c r="Q184" s="50"/>
      <c r="R184" s="50"/>
      <c r="S184" s="50"/>
      <c r="T184" s="50"/>
    </row>
    <row r="185" spans="1:20" s="55" customFormat="1" ht="14.5" x14ac:dyDescent="0.3">
      <c r="A185" s="50"/>
      <c r="B185" s="192"/>
      <c r="C185" s="205"/>
      <c r="D185" s="205"/>
      <c r="E185" s="205"/>
      <c r="F185" s="205"/>
      <c r="G185" s="206"/>
      <c r="H185" s="205"/>
      <c r="I185" s="205"/>
      <c r="J185" s="207"/>
      <c r="P185" s="50"/>
      <c r="Q185" s="50"/>
      <c r="R185" s="50"/>
      <c r="S185" s="50"/>
      <c r="T185" s="50"/>
    </row>
    <row r="186" spans="1:20" s="55" customFormat="1" ht="14.5" x14ac:dyDescent="0.3">
      <c r="A186" s="50"/>
      <c r="B186" s="192"/>
      <c r="C186" s="205"/>
      <c r="D186" s="205"/>
      <c r="E186" s="205"/>
      <c r="F186" s="205"/>
      <c r="G186" s="206"/>
      <c r="H186" s="205"/>
      <c r="I186" s="205"/>
      <c r="J186" s="207"/>
      <c r="P186" s="50"/>
      <c r="Q186" s="50"/>
      <c r="R186" s="50"/>
      <c r="S186" s="50"/>
      <c r="T186" s="50"/>
    </row>
    <row r="187" spans="1:20" s="55" customFormat="1" ht="14.5" x14ac:dyDescent="0.3">
      <c r="A187" s="50"/>
      <c r="B187" s="192"/>
      <c r="C187" s="205"/>
      <c r="D187" s="205"/>
      <c r="E187" s="205"/>
      <c r="F187" s="205"/>
      <c r="G187" s="206"/>
      <c r="H187" s="205"/>
      <c r="I187" s="205"/>
      <c r="J187" s="207"/>
      <c r="P187" s="50"/>
      <c r="Q187" s="50"/>
      <c r="R187" s="50"/>
      <c r="S187" s="50"/>
      <c r="T187" s="50"/>
    </row>
    <row r="188" spans="1:20" s="55" customFormat="1" ht="14.5" x14ac:dyDescent="0.3">
      <c r="A188" s="50"/>
      <c r="B188" s="192"/>
      <c r="C188" s="205"/>
      <c r="D188" s="205"/>
      <c r="E188" s="205"/>
      <c r="F188" s="205"/>
      <c r="G188" s="206"/>
      <c r="H188" s="205"/>
      <c r="I188" s="205"/>
      <c r="J188" s="207"/>
      <c r="P188" s="50"/>
      <c r="Q188" s="50"/>
      <c r="R188" s="50"/>
      <c r="S188" s="50"/>
      <c r="T188" s="50"/>
    </row>
    <row r="189" spans="1:20" s="55" customFormat="1" ht="14.5" x14ac:dyDescent="0.3">
      <c r="A189" s="50"/>
      <c r="B189" s="192"/>
      <c r="C189" s="205"/>
      <c r="D189" s="205"/>
      <c r="E189" s="205"/>
      <c r="F189" s="205"/>
      <c r="G189" s="206"/>
      <c r="H189" s="205"/>
      <c r="I189" s="205"/>
      <c r="J189" s="207"/>
      <c r="P189" s="50"/>
      <c r="Q189" s="50"/>
      <c r="R189" s="50"/>
      <c r="S189" s="50"/>
      <c r="T189" s="50"/>
    </row>
    <row r="190" spans="1:20" s="55" customFormat="1" ht="14.5" x14ac:dyDescent="0.3">
      <c r="A190" s="50"/>
      <c r="B190" s="192"/>
      <c r="C190" s="205"/>
      <c r="D190" s="205"/>
      <c r="E190" s="205"/>
      <c r="F190" s="205"/>
      <c r="G190" s="206"/>
      <c r="H190" s="205"/>
      <c r="I190" s="205"/>
      <c r="J190" s="207"/>
      <c r="P190" s="50"/>
      <c r="Q190" s="50"/>
      <c r="R190" s="50"/>
      <c r="S190" s="50"/>
      <c r="T190" s="50"/>
    </row>
    <row r="191" spans="1:20" s="55" customFormat="1" ht="14.5" x14ac:dyDescent="0.3">
      <c r="A191" s="50"/>
      <c r="B191" s="192"/>
      <c r="C191" s="205"/>
      <c r="D191" s="205"/>
      <c r="E191" s="205"/>
      <c r="F191" s="205"/>
      <c r="G191" s="206"/>
      <c r="H191" s="205"/>
      <c r="I191" s="205"/>
      <c r="J191" s="207"/>
      <c r="P191" s="50"/>
      <c r="Q191" s="50"/>
      <c r="R191" s="50"/>
      <c r="S191" s="50"/>
      <c r="T191" s="50"/>
    </row>
    <row r="192" spans="1:20" s="55" customFormat="1" ht="14.5" x14ac:dyDescent="0.3">
      <c r="A192" s="50"/>
      <c r="B192" s="192"/>
      <c r="C192" s="205"/>
      <c r="D192" s="205"/>
      <c r="E192" s="205"/>
      <c r="F192" s="205"/>
      <c r="G192" s="206"/>
      <c r="H192" s="205"/>
      <c r="I192" s="205"/>
      <c r="J192" s="207"/>
      <c r="P192" s="50"/>
      <c r="Q192" s="50"/>
      <c r="R192" s="50"/>
      <c r="S192" s="50"/>
      <c r="T192" s="50"/>
    </row>
    <row r="193" spans="1:20" s="55" customFormat="1" ht="14.5" x14ac:dyDescent="0.3">
      <c r="A193" s="50"/>
      <c r="B193" s="192"/>
      <c r="C193" s="205"/>
      <c r="D193" s="205"/>
      <c r="E193" s="205"/>
      <c r="F193" s="205"/>
      <c r="G193" s="206"/>
      <c r="H193" s="205"/>
      <c r="I193" s="205"/>
      <c r="J193" s="207"/>
      <c r="P193" s="50"/>
      <c r="Q193" s="50"/>
      <c r="R193" s="50"/>
      <c r="S193" s="50"/>
      <c r="T193" s="50"/>
    </row>
    <row r="194" spans="1:20" s="55" customFormat="1" ht="14.5" x14ac:dyDescent="0.3">
      <c r="A194" s="50"/>
      <c r="B194" s="192"/>
      <c r="C194" s="205"/>
      <c r="D194" s="205"/>
      <c r="E194" s="205"/>
      <c r="F194" s="205"/>
      <c r="G194" s="206"/>
      <c r="H194" s="205"/>
      <c r="I194" s="205"/>
      <c r="J194" s="207"/>
      <c r="P194" s="50"/>
      <c r="Q194" s="50"/>
      <c r="R194" s="50"/>
      <c r="S194" s="50"/>
      <c r="T194" s="50"/>
    </row>
    <row r="195" spans="1:20" s="55" customFormat="1" ht="14.5" x14ac:dyDescent="0.3">
      <c r="A195" s="50"/>
      <c r="B195" s="192"/>
      <c r="C195" s="205"/>
      <c r="D195" s="205"/>
      <c r="E195" s="205"/>
      <c r="F195" s="205"/>
      <c r="G195" s="206"/>
      <c r="H195" s="205"/>
      <c r="I195" s="205"/>
      <c r="J195" s="207"/>
      <c r="P195" s="50"/>
      <c r="Q195" s="50"/>
      <c r="R195" s="50"/>
      <c r="S195" s="50"/>
      <c r="T195" s="50"/>
    </row>
    <row r="196" spans="1:20" s="55" customFormat="1" ht="14.5" x14ac:dyDescent="0.3">
      <c r="A196" s="50"/>
      <c r="B196" s="192"/>
      <c r="C196" s="205"/>
      <c r="D196" s="205"/>
      <c r="E196" s="205"/>
      <c r="F196" s="205"/>
      <c r="G196" s="206"/>
      <c r="H196" s="205"/>
      <c r="I196" s="205"/>
      <c r="J196" s="207"/>
      <c r="P196" s="50"/>
      <c r="Q196" s="50"/>
      <c r="R196" s="50"/>
      <c r="S196" s="50"/>
      <c r="T196" s="50"/>
    </row>
    <row r="197" spans="1:20" s="55" customFormat="1" ht="14.5" x14ac:dyDescent="0.3">
      <c r="A197" s="50"/>
      <c r="B197" s="192"/>
      <c r="C197" s="205"/>
      <c r="D197" s="205"/>
      <c r="E197" s="205"/>
      <c r="F197" s="205"/>
      <c r="G197" s="206"/>
      <c r="H197" s="205"/>
      <c r="I197" s="205"/>
      <c r="J197" s="207"/>
      <c r="P197" s="50"/>
      <c r="Q197" s="50"/>
      <c r="R197" s="50"/>
      <c r="S197" s="50"/>
      <c r="T197" s="50"/>
    </row>
    <row r="198" spans="1:20" s="55" customFormat="1" ht="14.5" x14ac:dyDescent="0.3">
      <c r="A198" s="50"/>
      <c r="B198" s="192"/>
      <c r="C198" s="205"/>
      <c r="D198" s="205"/>
      <c r="E198" s="205"/>
      <c r="F198" s="205"/>
      <c r="G198" s="206"/>
      <c r="H198" s="205"/>
      <c r="I198" s="205"/>
      <c r="J198" s="207"/>
      <c r="P198" s="50"/>
      <c r="Q198" s="50"/>
      <c r="R198" s="50"/>
      <c r="S198" s="50"/>
      <c r="T198" s="50"/>
    </row>
    <row r="199" spans="1:20" s="55" customFormat="1" ht="14.5" x14ac:dyDescent="0.3">
      <c r="A199" s="50"/>
      <c r="B199" s="192"/>
      <c r="C199" s="205"/>
      <c r="D199" s="205"/>
      <c r="E199" s="205"/>
      <c r="F199" s="205"/>
      <c r="G199" s="206"/>
      <c r="H199" s="205"/>
      <c r="I199" s="205"/>
      <c r="J199" s="207"/>
      <c r="P199" s="50"/>
      <c r="Q199" s="50"/>
      <c r="R199" s="50"/>
      <c r="S199" s="50"/>
      <c r="T199" s="50"/>
    </row>
    <row r="200" spans="1:20" s="55" customFormat="1" ht="14.5" x14ac:dyDescent="0.3">
      <c r="A200" s="50"/>
      <c r="B200" s="192"/>
      <c r="C200" s="205"/>
      <c r="D200" s="205"/>
      <c r="E200" s="205"/>
      <c r="F200" s="205"/>
      <c r="G200" s="206"/>
      <c r="H200" s="205"/>
      <c r="I200" s="205"/>
      <c r="J200" s="207"/>
      <c r="P200" s="50"/>
      <c r="Q200" s="50"/>
      <c r="R200" s="50"/>
      <c r="S200" s="50"/>
      <c r="T200" s="50"/>
    </row>
    <row r="201" spans="1:20" s="55" customFormat="1" ht="14.5" x14ac:dyDescent="0.3">
      <c r="A201" s="50"/>
      <c r="B201" s="192"/>
      <c r="C201" s="205"/>
      <c r="D201" s="205"/>
      <c r="E201" s="205"/>
      <c r="F201" s="205"/>
      <c r="G201" s="206"/>
      <c r="H201" s="205"/>
      <c r="I201" s="205"/>
      <c r="J201" s="207"/>
      <c r="P201" s="50"/>
      <c r="Q201" s="50"/>
      <c r="R201" s="50"/>
      <c r="S201" s="50"/>
      <c r="T201" s="50"/>
    </row>
    <row r="202" spans="1:20" s="55" customFormat="1" ht="14.5" x14ac:dyDescent="0.3">
      <c r="A202" s="50"/>
      <c r="B202" s="192"/>
      <c r="C202" s="205"/>
      <c r="D202" s="205"/>
      <c r="E202" s="205"/>
      <c r="F202" s="205"/>
      <c r="G202" s="206"/>
      <c r="H202" s="205"/>
      <c r="I202" s="205"/>
      <c r="J202" s="207"/>
      <c r="P202" s="50"/>
      <c r="Q202" s="50"/>
      <c r="R202" s="50"/>
      <c r="S202" s="50"/>
      <c r="T202" s="50"/>
    </row>
    <row r="203" spans="1:20" s="55" customFormat="1" ht="14.5" x14ac:dyDescent="0.3">
      <c r="A203" s="50"/>
      <c r="B203" s="192"/>
      <c r="C203" s="205"/>
      <c r="D203" s="205"/>
      <c r="E203" s="205"/>
      <c r="F203" s="205"/>
      <c r="G203" s="206"/>
      <c r="H203" s="205"/>
      <c r="I203" s="205"/>
      <c r="J203" s="207"/>
      <c r="P203" s="50"/>
      <c r="Q203" s="50"/>
      <c r="R203" s="50"/>
      <c r="S203" s="50"/>
      <c r="T203" s="50"/>
    </row>
    <row r="204" spans="1:20" s="55" customFormat="1" ht="14.5" x14ac:dyDescent="0.3">
      <c r="A204" s="50"/>
      <c r="B204" s="192"/>
      <c r="C204" s="205"/>
      <c r="D204" s="205"/>
      <c r="E204" s="205"/>
      <c r="F204" s="205"/>
      <c r="G204" s="206"/>
      <c r="H204" s="205"/>
      <c r="I204" s="205"/>
      <c r="J204" s="207"/>
      <c r="P204" s="50"/>
      <c r="Q204" s="50"/>
      <c r="R204" s="50"/>
      <c r="S204" s="50"/>
      <c r="T204" s="50"/>
    </row>
    <row r="205" spans="1:20" s="55" customFormat="1" ht="14.5" x14ac:dyDescent="0.3">
      <c r="A205" s="50"/>
      <c r="B205" s="192"/>
      <c r="C205" s="205"/>
      <c r="D205" s="205"/>
      <c r="E205" s="205"/>
      <c r="F205" s="205"/>
      <c r="G205" s="206"/>
      <c r="H205" s="205"/>
      <c r="I205" s="205"/>
      <c r="J205" s="207"/>
      <c r="P205" s="50"/>
      <c r="Q205" s="50"/>
      <c r="R205" s="50"/>
      <c r="S205" s="50"/>
      <c r="T205" s="50"/>
    </row>
    <row r="206" spans="1:20" s="55" customFormat="1" ht="14.5" x14ac:dyDescent="0.3">
      <c r="A206" s="50"/>
      <c r="B206" s="192"/>
      <c r="C206" s="205"/>
      <c r="D206" s="205"/>
      <c r="E206" s="205"/>
      <c r="F206" s="205"/>
      <c r="G206" s="206"/>
      <c r="H206" s="205"/>
      <c r="I206" s="205"/>
      <c r="J206" s="207"/>
      <c r="P206" s="50"/>
      <c r="Q206" s="50"/>
      <c r="R206" s="50"/>
      <c r="S206" s="50"/>
      <c r="T206" s="50"/>
    </row>
    <row r="207" spans="1:20" s="55" customFormat="1" ht="14.5" x14ac:dyDescent="0.3">
      <c r="A207" s="50"/>
      <c r="B207" s="192"/>
      <c r="C207" s="205"/>
      <c r="D207" s="205"/>
      <c r="E207" s="205"/>
      <c r="F207" s="205"/>
      <c r="G207" s="206"/>
      <c r="H207" s="205"/>
      <c r="I207" s="205"/>
      <c r="J207" s="207"/>
      <c r="P207" s="50"/>
      <c r="Q207" s="50"/>
      <c r="R207" s="50"/>
      <c r="S207" s="50"/>
      <c r="T207" s="50"/>
    </row>
    <row r="208" spans="1:20" s="55" customFormat="1" ht="14.5" x14ac:dyDescent="0.3">
      <c r="A208" s="50"/>
      <c r="B208" s="192"/>
      <c r="C208" s="205"/>
      <c r="D208" s="205"/>
      <c r="E208" s="205"/>
      <c r="F208" s="205"/>
      <c r="G208" s="206"/>
      <c r="H208" s="205"/>
      <c r="I208" s="205"/>
      <c r="J208" s="207"/>
      <c r="P208" s="50"/>
      <c r="Q208" s="50"/>
      <c r="R208" s="50"/>
      <c r="S208" s="50"/>
      <c r="T208" s="50"/>
    </row>
    <row r="209" spans="1:20" s="55" customFormat="1" ht="14.5" x14ac:dyDescent="0.3">
      <c r="A209" s="50"/>
      <c r="B209" s="192"/>
      <c r="C209" s="205"/>
      <c r="D209" s="205"/>
      <c r="E209" s="205"/>
      <c r="F209" s="205"/>
      <c r="G209" s="206"/>
      <c r="H209" s="205"/>
      <c r="I209" s="205"/>
      <c r="J209" s="207"/>
      <c r="P209" s="50"/>
      <c r="Q209" s="50"/>
      <c r="R209" s="50"/>
      <c r="S209" s="50"/>
      <c r="T209" s="50"/>
    </row>
    <row r="210" spans="1:20" s="55" customFormat="1" ht="14.5" x14ac:dyDescent="0.3">
      <c r="A210" s="50"/>
      <c r="B210" s="192"/>
      <c r="C210" s="205"/>
      <c r="D210" s="205"/>
      <c r="E210" s="205"/>
      <c r="F210" s="205"/>
      <c r="G210" s="206"/>
      <c r="H210" s="205"/>
      <c r="I210" s="205"/>
      <c r="J210" s="207"/>
      <c r="P210" s="50"/>
      <c r="Q210" s="50"/>
      <c r="R210" s="50"/>
      <c r="S210" s="50"/>
      <c r="T210" s="50"/>
    </row>
    <row r="211" spans="1:20" s="55" customFormat="1" ht="14.5" x14ac:dyDescent="0.3">
      <c r="A211" s="50"/>
      <c r="B211" s="192"/>
      <c r="C211" s="205"/>
      <c r="D211" s="205"/>
      <c r="E211" s="205"/>
      <c r="F211" s="205"/>
      <c r="G211" s="206"/>
      <c r="H211" s="205"/>
      <c r="I211" s="205"/>
      <c r="J211" s="207"/>
      <c r="P211" s="50"/>
      <c r="Q211" s="50"/>
      <c r="R211" s="50"/>
      <c r="S211" s="50"/>
      <c r="T211" s="50"/>
    </row>
    <row r="212" spans="1:20" s="55" customFormat="1" ht="14.5" x14ac:dyDescent="0.3">
      <c r="A212" s="50"/>
      <c r="B212" s="192"/>
      <c r="C212" s="205"/>
      <c r="D212" s="205"/>
      <c r="E212" s="205"/>
      <c r="F212" s="205"/>
      <c r="G212" s="206"/>
      <c r="H212" s="205"/>
      <c r="I212" s="205"/>
      <c r="J212" s="207"/>
      <c r="P212" s="50"/>
      <c r="Q212" s="50"/>
      <c r="R212" s="50"/>
      <c r="S212" s="50"/>
      <c r="T212" s="50"/>
    </row>
    <row r="213" spans="1:20" s="55" customFormat="1" ht="14.5" x14ac:dyDescent="0.3">
      <c r="A213" s="50"/>
      <c r="B213" s="192"/>
      <c r="C213" s="205"/>
      <c r="D213" s="205"/>
      <c r="E213" s="205"/>
      <c r="F213" s="205"/>
      <c r="G213" s="206"/>
      <c r="H213" s="205"/>
      <c r="I213" s="205"/>
      <c r="J213" s="207"/>
      <c r="P213" s="50"/>
      <c r="Q213" s="50"/>
      <c r="R213" s="50"/>
      <c r="S213" s="50"/>
      <c r="T213" s="50"/>
    </row>
    <row r="214" spans="1:20" s="55" customFormat="1" ht="14.5" x14ac:dyDescent="0.3">
      <c r="A214" s="50"/>
      <c r="B214" s="192"/>
      <c r="C214" s="205"/>
      <c r="D214" s="205"/>
      <c r="E214" s="205"/>
      <c r="F214" s="205"/>
      <c r="G214" s="206"/>
      <c r="H214" s="205"/>
      <c r="I214" s="205"/>
      <c r="J214" s="207"/>
      <c r="P214" s="50"/>
      <c r="Q214" s="50"/>
      <c r="R214" s="50"/>
      <c r="S214" s="50"/>
      <c r="T214" s="50"/>
    </row>
    <row r="215" spans="1:20" s="55" customFormat="1" ht="14.5" x14ac:dyDescent="0.3">
      <c r="A215" s="50"/>
      <c r="B215" s="192"/>
      <c r="C215" s="205"/>
      <c r="D215" s="205"/>
      <c r="E215" s="205"/>
      <c r="F215" s="205"/>
      <c r="G215" s="206"/>
      <c r="H215" s="205"/>
      <c r="I215" s="205"/>
      <c r="J215" s="207"/>
      <c r="P215" s="50"/>
      <c r="Q215" s="50"/>
      <c r="R215" s="50"/>
      <c r="S215" s="50"/>
      <c r="T215" s="50"/>
    </row>
    <row r="216" spans="1:20" s="55" customFormat="1" ht="14.5" x14ac:dyDescent="0.3">
      <c r="A216" s="50"/>
      <c r="B216" s="192"/>
      <c r="C216" s="205"/>
      <c r="D216" s="205"/>
      <c r="E216" s="205"/>
      <c r="F216" s="205"/>
      <c r="G216" s="206"/>
      <c r="H216" s="205"/>
      <c r="I216" s="205"/>
      <c r="J216" s="207"/>
      <c r="P216" s="50"/>
      <c r="Q216" s="50"/>
      <c r="R216" s="50"/>
      <c r="S216" s="50"/>
      <c r="T216" s="50"/>
    </row>
    <row r="217" spans="1:20" s="55" customFormat="1" ht="14.5" x14ac:dyDescent="0.3">
      <c r="A217" s="50"/>
      <c r="B217" s="192"/>
      <c r="C217" s="205"/>
      <c r="D217" s="205"/>
      <c r="E217" s="205"/>
      <c r="F217" s="205"/>
      <c r="G217" s="206"/>
      <c r="H217" s="205"/>
      <c r="I217" s="205"/>
      <c r="J217" s="207"/>
      <c r="P217" s="50"/>
      <c r="Q217" s="50"/>
      <c r="R217" s="50"/>
      <c r="S217" s="50"/>
      <c r="T217" s="50"/>
    </row>
    <row r="218" spans="1:20" s="55" customFormat="1" ht="14.5" x14ac:dyDescent="0.3">
      <c r="A218" s="50"/>
      <c r="B218" s="192"/>
      <c r="C218" s="205"/>
      <c r="D218" s="205"/>
      <c r="E218" s="205"/>
      <c r="F218" s="205"/>
      <c r="G218" s="206"/>
      <c r="H218" s="205"/>
      <c r="I218" s="205"/>
      <c r="J218" s="207"/>
      <c r="P218" s="50"/>
      <c r="Q218" s="50"/>
      <c r="R218" s="50"/>
      <c r="S218" s="50"/>
      <c r="T218" s="50"/>
    </row>
    <row r="219" spans="1:20" s="55" customFormat="1" ht="14.5" x14ac:dyDescent="0.3">
      <c r="A219" s="50"/>
      <c r="B219" s="192"/>
      <c r="C219" s="205"/>
      <c r="D219" s="205"/>
      <c r="E219" s="205"/>
      <c r="F219" s="205"/>
      <c r="G219" s="206"/>
      <c r="H219" s="205"/>
      <c r="I219" s="205"/>
      <c r="J219" s="207"/>
      <c r="P219" s="50"/>
      <c r="Q219" s="50"/>
      <c r="R219" s="50"/>
      <c r="S219" s="50"/>
      <c r="T219" s="50"/>
    </row>
    <row r="220" spans="1:20" s="55" customFormat="1" ht="14.5" x14ac:dyDescent="0.3">
      <c r="A220" s="50"/>
      <c r="B220" s="192"/>
      <c r="C220" s="205"/>
      <c r="D220" s="205"/>
      <c r="E220" s="205"/>
      <c r="F220" s="205"/>
      <c r="G220" s="206"/>
      <c r="H220" s="205"/>
      <c r="I220" s="205"/>
      <c r="J220" s="207"/>
      <c r="P220" s="50"/>
      <c r="Q220" s="50"/>
      <c r="R220" s="50"/>
      <c r="S220" s="50"/>
      <c r="T220" s="50"/>
    </row>
    <row r="221" spans="1:20" s="55" customFormat="1" ht="14.5" x14ac:dyDescent="0.3">
      <c r="A221" s="50"/>
      <c r="B221" s="192"/>
      <c r="C221" s="205"/>
      <c r="D221" s="205"/>
      <c r="E221" s="205"/>
      <c r="F221" s="205"/>
      <c r="G221" s="206"/>
      <c r="H221" s="205"/>
      <c r="I221" s="205"/>
      <c r="J221" s="207"/>
      <c r="P221" s="50"/>
      <c r="Q221" s="50"/>
      <c r="R221" s="50"/>
      <c r="S221" s="50"/>
      <c r="T221" s="50"/>
    </row>
    <row r="222" spans="1:20" s="55" customFormat="1" ht="14.5" x14ac:dyDescent="0.3">
      <c r="A222" s="50"/>
      <c r="B222" s="192"/>
      <c r="C222" s="66"/>
      <c r="D222" s="66"/>
      <c r="E222" s="66"/>
      <c r="F222" s="66"/>
      <c r="G222" s="67"/>
      <c r="H222" s="205"/>
      <c r="I222" s="205"/>
      <c r="J222" s="207"/>
      <c r="P222" s="50"/>
      <c r="Q222" s="50"/>
      <c r="R222" s="50"/>
      <c r="S222" s="50"/>
      <c r="T222" s="50"/>
    </row>
    <row r="223" spans="1:20" s="55" customFormat="1" ht="14.5" x14ac:dyDescent="0.3">
      <c r="A223" s="50"/>
      <c r="B223" s="192"/>
      <c r="C223" s="66"/>
      <c r="D223" s="66"/>
      <c r="E223" s="66"/>
      <c r="F223" s="66"/>
      <c r="G223" s="67"/>
      <c r="H223" s="205"/>
      <c r="I223" s="205"/>
      <c r="J223" s="207"/>
      <c r="P223" s="50"/>
      <c r="Q223" s="50"/>
      <c r="R223" s="50"/>
      <c r="S223" s="50"/>
      <c r="T223" s="50"/>
    </row>
  </sheetData>
  <mergeCells count="11">
    <mergeCell ref="C8:I8"/>
    <mergeCell ref="C2:E2"/>
    <mergeCell ref="C3:E3"/>
    <mergeCell ref="C4:E4"/>
    <mergeCell ref="C6:I6"/>
    <mergeCell ref="C7:I7"/>
    <mergeCell ref="B9:B14"/>
    <mergeCell ref="C17:I17"/>
    <mergeCell ref="C18:I18"/>
    <mergeCell ref="C19:I19"/>
    <mergeCell ref="B20:B22"/>
  </mergeCells>
  <conditionalFormatting sqref="C15">
    <cfRule type="cellIs" dxfId="6" priority="7" operator="equal">
      <formula>"Complete"</formula>
    </cfRule>
  </conditionalFormatting>
  <conditionalFormatting sqref="C24:C26">
    <cfRule type="cellIs" dxfId="5" priority="5" operator="equal">
      <formula>"Complete"</formula>
    </cfRule>
  </conditionalFormatting>
  <conditionalFormatting sqref="C32:C33">
    <cfRule type="cellIs" dxfId="4" priority="6" operator="equal">
      <formula>1</formula>
    </cfRule>
  </conditionalFormatting>
  <conditionalFormatting sqref="G10:G14">
    <cfRule type="cellIs" dxfId="3" priority="1" operator="equal">
      <formula>"Pass"</formula>
    </cfRule>
    <cfRule type="cellIs" dxfId="2" priority="2" operator="equal">
      <formula>"Fail"</formula>
    </cfRule>
  </conditionalFormatting>
  <conditionalFormatting sqref="G21:G23">
    <cfRule type="cellIs" dxfId="1" priority="3" operator="equal">
      <formula>"Pass"</formula>
    </cfRule>
    <cfRule type="cellIs" dxfId="0" priority="4" operator="equal">
      <formula>"Fail"</formula>
    </cfRule>
  </conditionalFormatting>
  <dataValidations count="1">
    <dataValidation type="list" allowBlank="1" showInputMessage="1" showErrorMessage="1" sqref="G21:G23 G10:G14" xr:uid="{369C3D3D-2ACC-4231-9B9A-EF342C305804}">
      <formula1>$G$29:$G$32</formula1>
    </dataValidation>
  </dataValidations>
  <pageMargins left="0.7" right="0.7" top="0.75" bottom="0.75" header="0.3" footer="0.3"/>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3D84-9E28-4618-97DF-A2DB364E117F}">
  <dimension ref="A1:AO230"/>
  <sheetViews>
    <sheetView zoomScale="80" zoomScaleNormal="80" workbookViewId="0">
      <selection activeCell="B2" sqref="B2:D3"/>
    </sheetView>
  </sheetViews>
  <sheetFormatPr defaultRowHeight="14.5" x14ac:dyDescent="0.35"/>
  <cols>
    <col min="1" max="1" width="3" style="19" customWidth="1"/>
    <col min="2" max="2" width="91.54296875" bestFit="1" customWidth="1"/>
    <col min="3" max="3" width="93.81640625" bestFit="1" customWidth="1"/>
    <col min="4" max="4" width="104.453125" customWidth="1"/>
    <col min="5" max="41" width="9.26953125" style="19"/>
  </cols>
  <sheetData>
    <row r="1" spans="2:4" s="307" customFormat="1" x14ac:dyDescent="0.35"/>
    <row r="2" spans="2:4" x14ac:dyDescent="0.35">
      <c r="B2" s="452" t="s">
        <v>1008</v>
      </c>
      <c r="C2" s="452"/>
      <c r="D2" s="452"/>
    </row>
    <row r="3" spans="2:4" x14ac:dyDescent="0.35">
      <c r="B3" s="452"/>
      <c r="C3" s="452"/>
      <c r="D3" s="452"/>
    </row>
    <row r="4" spans="2:4" s="19" customFormat="1" x14ac:dyDescent="0.35">
      <c r="B4" s="79"/>
    </row>
    <row r="5" spans="2:4" x14ac:dyDescent="0.35">
      <c r="B5" s="308"/>
      <c r="C5" s="332" t="s">
        <v>853</v>
      </c>
      <c r="D5" s="19"/>
    </row>
    <row r="6" spans="2:4" x14ac:dyDescent="0.35">
      <c r="B6" s="309"/>
      <c r="C6" s="332" t="s">
        <v>854</v>
      </c>
      <c r="D6" s="19"/>
    </row>
    <row r="7" spans="2:4" s="19" customFormat="1" x14ac:dyDescent="0.35"/>
    <row r="8" spans="2:4" x14ac:dyDescent="0.35">
      <c r="B8" s="36" t="s">
        <v>211</v>
      </c>
      <c r="C8" s="37" t="s">
        <v>32</v>
      </c>
      <c r="D8" s="37" t="s">
        <v>33</v>
      </c>
    </row>
    <row r="9" spans="2:4" x14ac:dyDescent="0.35">
      <c r="B9" s="38" t="s">
        <v>34</v>
      </c>
      <c r="C9" s="38" t="s">
        <v>35</v>
      </c>
      <c r="D9" s="38" t="s">
        <v>36</v>
      </c>
    </row>
    <row r="10" spans="2:4" x14ac:dyDescent="0.35">
      <c r="B10" s="38" t="s">
        <v>37</v>
      </c>
      <c r="C10" s="38" t="s">
        <v>38</v>
      </c>
      <c r="D10" s="38" t="s">
        <v>36</v>
      </c>
    </row>
    <row r="11" spans="2:4" x14ac:dyDescent="0.35">
      <c r="B11" s="38" t="s">
        <v>39</v>
      </c>
      <c r="C11" s="38" t="s">
        <v>40</v>
      </c>
      <c r="D11" s="38" t="s">
        <v>36</v>
      </c>
    </row>
    <row r="12" spans="2:4" x14ac:dyDescent="0.35">
      <c r="B12" s="38" t="s">
        <v>41</v>
      </c>
      <c r="C12" s="38" t="s">
        <v>42</v>
      </c>
      <c r="D12" s="38" t="s">
        <v>36</v>
      </c>
    </row>
    <row r="13" spans="2:4" x14ac:dyDescent="0.35">
      <c r="B13" s="38" t="s">
        <v>43</v>
      </c>
      <c r="C13" s="38" t="s">
        <v>44</v>
      </c>
      <c r="D13" s="38" t="s">
        <v>36</v>
      </c>
    </row>
    <row r="14" spans="2:4" x14ac:dyDescent="0.35">
      <c r="B14" s="38" t="s">
        <v>45</v>
      </c>
      <c r="C14" s="38" t="s">
        <v>46</v>
      </c>
      <c r="D14" s="38" t="s">
        <v>36</v>
      </c>
    </row>
    <row r="15" spans="2:4" x14ac:dyDescent="0.35">
      <c r="B15" s="38" t="s">
        <v>47</v>
      </c>
      <c r="C15" s="38" t="s">
        <v>48</v>
      </c>
      <c r="D15" s="38" t="s">
        <v>36</v>
      </c>
    </row>
    <row r="16" spans="2:4" x14ac:dyDescent="0.35">
      <c r="B16" s="38" t="s">
        <v>49</v>
      </c>
      <c r="C16" s="38" t="s">
        <v>50</v>
      </c>
      <c r="D16" s="38" t="s">
        <v>36</v>
      </c>
    </row>
    <row r="17" spans="2:4" x14ac:dyDescent="0.35">
      <c r="B17" s="38" t="s">
        <v>51</v>
      </c>
      <c r="C17" s="38" t="s">
        <v>52</v>
      </c>
      <c r="D17" s="38" t="s">
        <v>36</v>
      </c>
    </row>
    <row r="18" spans="2:4" x14ac:dyDescent="0.35">
      <c r="B18" s="38" t="s">
        <v>53</v>
      </c>
      <c r="C18" s="38" t="s">
        <v>54</v>
      </c>
      <c r="D18" s="39" t="s">
        <v>36</v>
      </c>
    </row>
    <row r="19" spans="2:4" x14ac:dyDescent="0.35">
      <c r="B19" s="38" t="s">
        <v>55</v>
      </c>
      <c r="C19" s="38" t="s">
        <v>56</v>
      </c>
      <c r="D19" s="38" t="s">
        <v>57</v>
      </c>
    </row>
    <row r="20" spans="2:4" x14ac:dyDescent="0.35">
      <c r="B20" s="38" t="s">
        <v>58</v>
      </c>
      <c r="C20" s="38" t="s">
        <v>898</v>
      </c>
      <c r="D20" s="38" t="s">
        <v>1226</v>
      </c>
    </row>
    <row r="21" spans="2:4" x14ac:dyDescent="0.35">
      <c r="B21" s="38" t="s">
        <v>212</v>
      </c>
      <c r="C21" s="38" t="s">
        <v>213</v>
      </c>
      <c r="D21" s="38" t="s">
        <v>251</v>
      </c>
    </row>
    <row r="22" spans="2:4" x14ac:dyDescent="0.35">
      <c r="B22" s="38" t="s">
        <v>899</v>
      </c>
      <c r="C22" s="38" t="s">
        <v>900</v>
      </c>
      <c r="D22" s="38" t="s">
        <v>1227</v>
      </c>
    </row>
    <row r="23" spans="2:4" x14ac:dyDescent="0.35">
      <c r="B23" s="38" t="s">
        <v>59</v>
      </c>
      <c r="C23" s="38" t="s">
        <v>54</v>
      </c>
      <c r="D23" s="39" t="s">
        <v>1226</v>
      </c>
    </row>
    <row r="24" spans="2:4" x14ac:dyDescent="0.35">
      <c r="B24" s="38" t="s">
        <v>60</v>
      </c>
      <c r="C24" s="38" t="s">
        <v>1228</v>
      </c>
      <c r="D24" s="38" t="s">
        <v>1229</v>
      </c>
    </row>
    <row r="25" spans="2:4" x14ac:dyDescent="0.35">
      <c r="B25" s="38" t="s">
        <v>61</v>
      </c>
      <c r="C25" s="38" t="s">
        <v>1230</v>
      </c>
      <c r="D25" s="38" t="s">
        <v>1229</v>
      </c>
    </row>
    <row r="26" spans="2:4" x14ac:dyDescent="0.35">
      <c r="B26" s="36" t="s">
        <v>214</v>
      </c>
      <c r="C26" s="37" t="s">
        <v>32</v>
      </c>
      <c r="D26" s="37" t="s">
        <v>33</v>
      </c>
    </row>
    <row r="27" spans="2:4" x14ac:dyDescent="0.35">
      <c r="B27" s="38" t="s">
        <v>62</v>
      </c>
      <c r="C27" s="38" t="s">
        <v>63</v>
      </c>
      <c r="D27" s="38" t="s">
        <v>64</v>
      </c>
    </row>
    <row r="28" spans="2:4" x14ac:dyDescent="0.35">
      <c r="B28" s="38" t="s">
        <v>901</v>
      </c>
      <c r="C28" s="38" t="s">
        <v>65</v>
      </c>
      <c r="D28" s="38" t="s">
        <v>1231</v>
      </c>
    </row>
    <row r="29" spans="2:4" x14ac:dyDescent="0.35">
      <c r="B29" s="38" t="s">
        <v>45</v>
      </c>
      <c r="C29" s="38" t="s">
        <v>66</v>
      </c>
      <c r="D29" s="38" t="s">
        <v>64</v>
      </c>
    </row>
    <row r="30" spans="2:4" x14ac:dyDescent="0.35">
      <c r="B30" s="38" t="s">
        <v>67</v>
      </c>
      <c r="C30" s="38" t="s">
        <v>68</v>
      </c>
      <c r="D30" s="38" t="s">
        <v>64</v>
      </c>
    </row>
    <row r="31" spans="2:4" x14ac:dyDescent="0.35">
      <c r="B31" s="38" t="s">
        <v>69</v>
      </c>
      <c r="C31" s="38" t="s">
        <v>70</v>
      </c>
      <c r="D31" s="38" t="s">
        <v>64</v>
      </c>
    </row>
    <row r="32" spans="2:4" x14ac:dyDescent="0.35">
      <c r="B32" s="38" t="s">
        <v>47</v>
      </c>
      <c r="C32" s="38" t="s">
        <v>71</v>
      </c>
      <c r="D32" s="38" t="s">
        <v>64</v>
      </c>
    </row>
    <row r="33" spans="2:4" x14ac:dyDescent="0.35">
      <c r="B33" s="38" t="s">
        <v>72</v>
      </c>
      <c r="C33" s="38" t="s">
        <v>73</v>
      </c>
      <c r="D33" s="38" t="s">
        <v>64</v>
      </c>
    </row>
    <row r="34" spans="2:4" x14ac:dyDescent="0.35">
      <c r="B34" s="38" t="s">
        <v>53</v>
      </c>
      <c r="C34" s="38" t="s">
        <v>74</v>
      </c>
      <c r="D34" s="38" t="s">
        <v>1232</v>
      </c>
    </row>
    <row r="35" spans="2:4" x14ac:dyDescent="0.35">
      <c r="B35" s="38" t="s">
        <v>58</v>
      </c>
      <c r="C35" s="38" t="s">
        <v>75</v>
      </c>
      <c r="D35" s="38" t="s">
        <v>1232</v>
      </c>
    </row>
    <row r="36" spans="2:4" x14ac:dyDescent="0.35">
      <c r="B36" s="38" t="s">
        <v>76</v>
      </c>
      <c r="C36" s="38" t="s">
        <v>77</v>
      </c>
      <c r="D36" s="38" t="s">
        <v>1232</v>
      </c>
    </row>
    <row r="37" spans="2:4" x14ac:dyDescent="0.35">
      <c r="B37" s="38" t="s">
        <v>78</v>
      </c>
      <c r="C37" s="38" t="s">
        <v>79</v>
      </c>
      <c r="D37" s="38" t="s">
        <v>1232</v>
      </c>
    </row>
    <row r="38" spans="2:4" x14ac:dyDescent="0.35">
      <c r="B38" s="38" t="s">
        <v>80</v>
      </c>
      <c r="C38" s="38" t="s">
        <v>1233</v>
      </c>
      <c r="D38" s="38" t="s">
        <v>1232</v>
      </c>
    </row>
    <row r="39" spans="2:4" x14ac:dyDescent="0.35">
      <c r="B39" s="38" t="s">
        <v>81</v>
      </c>
      <c r="C39" s="38" t="s">
        <v>1234</v>
      </c>
      <c r="D39" s="38" t="s">
        <v>1231</v>
      </c>
    </row>
    <row r="40" spans="2:4" x14ac:dyDescent="0.35">
      <c r="B40" s="38" t="s">
        <v>82</v>
      </c>
      <c r="C40" s="38" t="s">
        <v>1235</v>
      </c>
      <c r="D40" s="38" t="s">
        <v>1231</v>
      </c>
    </row>
    <row r="41" spans="2:4" x14ac:dyDescent="0.35">
      <c r="B41" s="38" t="s">
        <v>83</v>
      </c>
      <c r="C41" s="38" t="s">
        <v>1236</v>
      </c>
      <c r="D41" s="38" t="s">
        <v>1231</v>
      </c>
    </row>
    <row r="42" spans="2:4" x14ac:dyDescent="0.35">
      <c r="B42" s="38" t="s">
        <v>84</v>
      </c>
      <c r="C42" s="38" t="s">
        <v>1237</v>
      </c>
      <c r="D42" s="38" t="s">
        <v>1231</v>
      </c>
    </row>
    <row r="43" spans="2:4" x14ac:dyDescent="0.35">
      <c r="B43" s="38" t="s">
        <v>212</v>
      </c>
      <c r="C43" s="38" t="s">
        <v>215</v>
      </c>
      <c r="D43" s="38" t="s">
        <v>216</v>
      </c>
    </row>
    <row r="44" spans="2:4" x14ac:dyDescent="0.35">
      <c r="B44" s="38" t="s">
        <v>899</v>
      </c>
      <c r="C44" s="38" t="s">
        <v>902</v>
      </c>
      <c r="D44" s="38" t="s">
        <v>1238</v>
      </c>
    </row>
    <row r="45" spans="2:4" x14ac:dyDescent="0.35">
      <c r="B45" s="36" t="s">
        <v>217</v>
      </c>
      <c r="C45" s="37" t="s">
        <v>32</v>
      </c>
      <c r="D45" s="37" t="s">
        <v>33</v>
      </c>
    </row>
    <row r="46" spans="2:4" x14ac:dyDescent="0.35">
      <c r="B46" s="40" t="s">
        <v>218</v>
      </c>
      <c r="C46" s="40" t="s">
        <v>219</v>
      </c>
      <c r="D46" s="40" t="s">
        <v>85</v>
      </c>
    </row>
    <row r="47" spans="2:4" x14ac:dyDescent="0.35">
      <c r="B47" s="40" t="s">
        <v>86</v>
      </c>
      <c r="C47" s="40" t="s">
        <v>220</v>
      </c>
      <c r="D47" s="40" t="s">
        <v>87</v>
      </c>
    </row>
    <row r="48" spans="2:4" x14ac:dyDescent="0.35">
      <c r="B48" s="40" t="s">
        <v>88</v>
      </c>
      <c r="C48" s="40" t="s">
        <v>221</v>
      </c>
      <c r="D48" s="40" t="s">
        <v>222</v>
      </c>
    </row>
    <row r="49" spans="2:4" x14ac:dyDescent="0.35">
      <c r="B49" s="40" t="s">
        <v>89</v>
      </c>
      <c r="C49" s="40" t="s">
        <v>903</v>
      </c>
      <c r="D49" s="40" t="s">
        <v>90</v>
      </c>
    </row>
    <row r="50" spans="2:4" x14ac:dyDescent="0.35">
      <c r="B50" s="40" t="s">
        <v>904</v>
      </c>
      <c r="C50" s="40" t="s">
        <v>223</v>
      </c>
      <c r="D50" s="40" t="s">
        <v>224</v>
      </c>
    </row>
    <row r="51" spans="2:4" x14ac:dyDescent="0.35">
      <c r="B51" s="40" t="s">
        <v>47</v>
      </c>
      <c r="C51" s="40" t="s">
        <v>91</v>
      </c>
      <c r="D51" s="40" t="s">
        <v>225</v>
      </c>
    </row>
    <row r="52" spans="2:4" x14ac:dyDescent="0.35">
      <c r="B52" s="40" t="s">
        <v>226</v>
      </c>
      <c r="C52" s="40" t="s">
        <v>227</v>
      </c>
      <c r="D52" s="40" t="s">
        <v>228</v>
      </c>
    </row>
    <row r="53" spans="2:4" x14ac:dyDescent="0.35">
      <c r="B53" s="40" t="s">
        <v>905</v>
      </c>
      <c r="C53" s="40" t="s">
        <v>229</v>
      </c>
      <c r="D53" s="40" t="s">
        <v>228</v>
      </c>
    </row>
    <row r="54" spans="2:4" x14ac:dyDescent="0.35">
      <c r="B54" s="36" t="s">
        <v>230</v>
      </c>
      <c r="C54" s="37" t="s">
        <v>32</v>
      </c>
      <c r="D54" s="37" t="s">
        <v>33</v>
      </c>
    </row>
    <row r="55" spans="2:4" x14ac:dyDescent="0.35">
      <c r="B55" s="305" t="s">
        <v>231</v>
      </c>
      <c r="C55" s="305" t="s">
        <v>232</v>
      </c>
      <c r="D55" s="305" t="s">
        <v>233</v>
      </c>
    </row>
    <row r="56" spans="2:4" x14ac:dyDescent="0.35">
      <c r="B56" s="282" t="s">
        <v>234</v>
      </c>
      <c r="C56" s="282" t="s">
        <v>235</v>
      </c>
      <c r="D56" s="282" t="s">
        <v>236</v>
      </c>
    </row>
    <row r="57" spans="2:4" x14ac:dyDescent="0.35">
      <c r="B57" s="282" t="s">
        <v>237</v>
      </c>
      <c r="C57" s="282" t="s">
        <v>238</v>
      </c>
      <c r="D57" s="282" t="s">
        <v>239</v>
      </c>
    </row>
    <row r="58" spans="2:4" x14ac:dyDescent="0.35">
      <c r="B58" s="282" t="s">
        <v>240</v>
      </c>
      <c r="C58" s="282" t="s">
        <v>241</v>
      </c>
      <c r="D58" s="282" t="s">
        <v>242</v>
      </c>
    </row>
    <row r="59" spans="2:4" x14ac:dyDescent="0.35">
      <c r="B59" s="282" t="s">
        <v>243</v>
      </c>
      <c r="C59" s="282" t="s">
        <v>244</v>
      </c>
      <c r="D59" s="282" t="s">
        <v>236</v>
      </c>
    </row>
    <row r="60" spans="2:4" x14ac:dyDescent="0.35">
      <c r="B60" s="282" t="s">
        <v>245</v>
      </c>
      <c r="C60" s="282" t="s">
        <v>246</v>
      </c>
      <c r="D60" s="282" t="s">
        <v>239</v>
      </c>
    </row>
    <row r="61" spans="2:4" x14ac:dyDescent="0.35">
      <c r="B61" s="40" t="s">
        <v>247</v>
      </c>
      <c r="C61" s="40" t="s">
        <v>248</v>
      </c>
      <c r="D61" s="40" t="s">
        <v>233</v>
      </c>
    </row>
    <row r="62" spans="2:4" x14ac:dyDescent="0.35">
      <c r="B62" s="306" t="s">
        <v>249</v>
      </c>
      <c r="C62" s="306" t="s">
        <v>906</v>
      </c>
      <c r="D62" s="306" t="s">
        <v>1239</v>
      </c>
    </row>
    <row r="63" spans="2:4" x14ac:dyDescent="0.35">
      <c r="B63" s="282" t="s">
        <v>250</v>
      </c>
      <c r="C63" s="282" t="s">
        <v>907</v>
      </c>
      <c r="D63" s="282" t="s">
        <v>1240</v>
      </c>
    </row>
    <row r="64" spans="2:4" s="19" customFormat="1" x14ac:dyDescent="0.35"/>
    <row r="65" spans="4:4" s="19" customFormat="1" x14ac:dyDescent="0.35">
      <c r="D65" s="19" t="s">
        <v>7</v>
      </c>
    </row>
    <row r="66" spans="4:4" s="19" customFormat="1" x14ac:dyDescent="0.35"/>
    <row r="67" spans="4:4" s="19" customFormat="1" x14ac:dyDescent="0.35"/>
    <row r="68" spans="4:4" s="19" customFormat="1" x14ac:dyDescent="0.35"/>
    <row r="69" spans="4:4" s="19" customFormat="1" x14ac:dyDescent="0.35"/>
    <row r="70" spans="4:4" s="19" customFormat="1" x14ac:dyDescent="0.35"/>
    <row r="71" spans="4:4" s="19" customFormat="1" x14ac:dyDescent="0.35"/>
    <row r="72" spans="4:4" s="19" customFormat="1" x14ac:dyDescent="0.35"/>
    <row r="73" spans="4:4" s="19" customFormat="1" x14ac:dyDescent="0.35"/>
    <row r="74" spans="4:4" s="19" customFormat="1" x14ac:dyDescent="0.35"/>
    <row r="75" spans="4:4" s="19" customFormat="1" x14ac:dyDescent="0.35"/>
    <row r="76" spans="4:4" s="19" customFormat="1" x14ac:dyDescent="0.35"/>
    <row r="77" spans="4:4" s="19" customFormat="1" x14ac:dyDescent="0.35"/>
    <row r="78" spans="4:4" s="19" customFormat="1" x14ac:dyDescent="0.35"/>
    <row r="79" spans="4:4" s="19" customFormat="1" x14ac:dyDescent="0.35"/>
    <row r="80" spans="4:4" s="19" customFormat="1" x14ac:dyDescent="0.35"/>
    <row r="81" s="19" customFormat="1" x14ac:dyDescent="0.35"/>
    <row r="82" s="19" customFormat="1" x14ac:dyDescent="0.35"/>
    <row r="83" s="19" customFormat="1" x14ac:dyDescent="0.35"/>
    <row r="84" s="19" customFormat="1" x14ac:dyDescent="0.35"/>
    <row r="85" s="19" customFormat="1" x14ac:dyDescent="0.35"/>
    <row r="86" s="19" customFormat="1" x14ac:dyDescent="0.35"/>
    <row r="87" s="19" customFormat="1" x14ac:dyDescent="0.35"/>
    <row r="88" s="19" customFormat="1" x14ac:dyDescent="0.35"/>
    <row r="89" s="19" customFormat="1" x14ac:dyDescent="0.35"/>
    <row r="90" s="19" customFormat="1" x14ac:dyDescent="0.35"/>
    <row r="91" s="19" customFormat="1" x14ac:dyDescent="0.35"/>
    <row r="92" s="19" customFormat="1" x14ac:dyDescent="0.35"/>
    <row r="93" s="19" customFormat="1" x14ac:dyDescent="0.35"/>
    <row r="94" s="19" customFormat="1" x14ac:dyDescent="0.35"/>
    <row r="95" s="19" customFormat="1" x14ac:dyDescent="0.35"/>
    <row r="96" s="19" customFormat="1" x14ac:dyDescent="0.35"/>
    <row r="97" s="19" customFormat="1" x14ac:dyDescent="0.35"/>
    <row r="98" s="19" customFormat="1" x14ac:dyDescent="0.35"/>
    <row r="99" s="19" customFormat="1" x14ac:dyDescent="0.35"/>
    <row r="100" s="19" customFormat="1" x14ac:dyDescent="0.35"/>
    <row r="101" s="19" customFormat="1" x14ac:dyDescent="0.35"/>
    <row r="102" s="19" customFormat="1" x14ac:dyDescent="0.35"/>
    <row r="103" s="19" customFormat="1" x14ac:dyDescent="0.35"/>
    <row r="104" s="19" customFormat="1" x14ac:dyDescent="0.35"/>
    <row r="105" s="19" customFormat="1" x14ac:dyDescent="0.35"/>
    <row r="106" s="19" customFormat="1" x14ac:dyDescent="0.35"/>
    <row r="107" s="19" customFormat="1" x14ac:dyDescent="0.35"/>
    <row r="108" s="19" customFormat="1" x14ac:dyDescent="0.35"/>
    <row r="109" s="19" customFormat="1" x14ac:dyDescent="0.35"/>
    <row r="110" s="19" customFormat="1" x14ac:dyDescent="0.35"/>
    <row r="111" s="19" customFormat="1" x14ac:dyDescent="0.35"/>
    <row r="112" s="19" customFormat="1" x14ac:dyDescent="0.35"/>
    <row r="113" s="19" customFormat="1" x14ac:dyDescent="0.35"/>
    <row r="114" s="19" customFormat="1" x14ac:dyDescent="0.35"/>
    <row r="115" s="19" customFormat="1" x14ac:dyDescent="0.35"/>
    <row r="116" s="19" customFormat="1" x14ac:dyDescent="0.35"/>
    <row r="117" s="19" customFormat="1" x14ac:dyDescent="0.35"/>
    <row r="118" s="19" customFormat="1" x14ac:dyDescent="0.35"/>
    <row r="119" s="19" customFormat="1" x14ac:dyDescent="0.35"/>
    <row r="120" s="19" customFormat="1" x14ac:dyDescent="0.35"/>
    <row r="121" s="19" customFormat="1" x14ac:dyDescent="0.35"/>
    <row r="122" s="19" customFormat="1" x14ac:dyDescent="0.35"/>
    <row r="123" s="19" customFormat="1" x14ac:dyDescent="0.35"/>
    <row r="124" s="19" customFormat="1" x14ac:dyDescent="0.35"/>
    <row r="125" s="19" customFormat="1" x14ac:dyDescent="0.35"/>
    <row r="126" s="19" customFormat="1" x14ac:dyDescent="0.35"/>
    <row r="127" s="19" customFormat="1" x14ac:dyDescent="0.35"/>
    <row r="128" s="19" customFormat="1" x14ac:dyDescent="0.35"/>
    <row r="129" s="19" customFormat="1" x14ac:dyDescent="0.35"/>
    <row r="130" s="19" customFormat="1" x14ac:dyDescent="0.35"/>
    <row r="131" s="19" customFormat="1" x14ac:dyDescent="0.35"/>
    <row r="132" s="19" customFormat="1" x14ac:dyDescent="0.35"/>
    <row r="133" s="19" customFormat="1" x14ac:dyDescent="0.35"/>
    <row r="134" s="19" customFormat="1" x14ac:dyDescent="0.35"/>
    <row r="135" s="19" customFormat="1" x14ac:dyDescent="0.35"/>
    <row r="136" s="19" customFormat="1" x14ac:dyDescent="0.35"/>
    <row r="137" s="19" customFormat="1" x14ac:dyDescent="0.35"/>
    <row r="138" s="19" customFormat="1" x14ac:dyDescent="0.35"/>
    <row r="139" s="19" customFormat="1" x14ac:dyDescent="0.35"/>
    <row r="140" s="19" customFormat="1" x14ac:dyDescent="0.35"/>
    <row r="141" s="19" customFormat="1" x14ac:dyDescent="0.35"/>
    <row r="142" s="19" customFormat="1" x14ac:dyDescent="0.35"/>
    <row r="143" s="19" customFormat="1" x14ac:dyDescent="0.35"/>
    <row r="144" s="19" customFormat="1" x14ac:dyDescent="0.35"/>
    <row r="145" s="19" customFormat="1" x14ac:dyDescent="0.35"/>
    <row r="146" s="19" customFormat="1" x14ac:dyDescent="0.35"/>
    <row r="147" s="19" customFormat="1" x14ac:dyDescent="0.35"/>
    <row r="148" s="19" customFormat="1" x14ac:dyDescent="0.35"/>
    <row r="149" s="19" customFormat="1" x14ac:dyDescent="0.35"/>
    <row r="150" s="19" customFormat="1" x14ac:dyDescent="0.35"/>
    <row r="151" s="19" customFormat="1" x14ac:dyDescent="0.35"/>
    <row r="152" s="19" customFormat="1" x14ac:dyDescent="0.35"/>
    <row r="153" s="19" customFormat="1" x14ac:dyDescent="0.35"/>
    <row r="154" s="19" customFormat="1" x14ac:dyDescent="0.35"/>
    <row r="155" s="19" customFormat="1" x14ac:dyDescent="0.35"/>
    <row r="156" s="19" customFormat="1" x14ac:dyDescent="0.35"/>
    <row r="157" s="19" customFormat="1" x14ac:dyDescent="0.35"/>
    <row r="158" s="19" customFormat="1" x14ac:dyDescent="0.35"/>
    <row r="159" s="19" customFormat="1" x14ac:dyDescent="0.35"/>
    <row r="160" s="19" customFormat="1" x14ac:dyDescent="0.35"/>
    <row r="161" s="19" customFormat="1" x14ac:dyDescent="0.35"/>
    <row r="162" s="19" customFormat="1" x14ac:dyDescent="0.35"/>
    <row r="163" s="19" customFormat="1" x14ac:dyDescent="0.35"/>
    <row r="164" s="19" customFormat="1" x14ac:dyDescent="0.35"/>
    <row r="165" s="19" customFormat="1" x14ac:dyDescent="0.35"/>
    <row r="166" s="19" customFormat="1" x14ac:dyDescent="0.35"/>
    <row r="167" s="19" customFormat="1" x14ac:dyDescent="0.35"/>
    <row r="168" s="19" customFormat="1" x14ac:dyDescent="0.35"/>
    <row r="169" s="19" customFormat="1" x14ac:dyDescent="0.35"/>
    <row r="170" s="19" customFormat="1" x14ac:dyDescent="0.35"/>
    <row r="171" s="19" customFormat="1" x14ac:dyDescent="0.35"/>
    <row r="172" s="19" customFormat="1" x14ac:dyDescent="0.35"/>
    <row r="173" s="19" customFormat="1" x14ac:dyDescent="0.35"/>
    <row r="174" s="19" customFormat="1" x14ac:dyDescent="0.35"/>
    <row r="175" s="19" customFormat="1" x14ac:dyDescent="0.35"/>
    <row r="176" s="19" customFormat="1" x14ac:dyDescent="0.35"/>
    <row r="177" s="19" customFormat="1" x14ac:dyDescent="0.35"/>
    <row r="178" s="19" customFormat="1" x14ac:dyDescent="0.35"/>
    <row r="179" s="19" customFormat="1" x14ac:dyDescent="0.35"/>
    <row r="180" s="19" customFormat="1" x14ac:dyDescent="0.35"/>
    <row r="181" s="19" customFormat="1" x14ac:dyDescent="0.35"/>
    <row r="182" s="19" customFormat="1" x14ac:dyDescent="0.35"/>
    <row r="183" s="19" customFormat="1" x14ac:dyDescent="0.35"/>
    <row r="184" s="19" customFormat="1" x14ac:dyDescent="0.35"/>
    <row r="185" s="19" customFormat="1" x14ac:dyDescent="0.35"/>
    <row r="186" s="19" customFormat="1" x14ac:dyDescent="0.35"/>
    <row r="187" s="19" customFormat="1" x14ac:dyDescent="0.35"/>
    <row r="188" s="19" customFormat="1" x14ac:dyDescent="0.35"/>
    <row r="189" s="19" customFormat="1" x14ac:dyDescent="0.35"/>
    <row r="190" s="19" customFormat="1" x14ac:dyDescent="0.35"/>
    <row r="191" s="19" customFormat="1" x14ac:dyDescent="0.35"/>
    <row r="192" s="19" customFormat="1" x14ac:dyDescent="0.35"/>
    <row r="193" s="19" customFormat="1" x14ac:dyDescent="0.35"/>
    <row r="194" s="19" customFormat="1" x14ac:dyDescent="0.35"/>
    <row r="195" s="19" customFormat="1" x14ac:dyDescent="0.35"/>
    <row r="196" s="19" customFormat="1" x14ac:dyDescent="0.35"/>
    <row r="197" s="19" customFormat="1" x14ac:dyDescent="0.35"/>
    <row r="198" s="19" customFormat="1" x14ac:dyDescent="0.35"/>
    <row r="199" s="19" customFormat="1" x14ac:dyDescent="0.35"/>
    <row r="200" s="19" customFormat="1" x14ac:dyDescent="0.35"/>
    <row r="201" s="19" customFormat="1" x14ac:dyDescent="0.35"/>
    <row r="202" s="19" customFormat="1" x14ac:dyDescent="0.35"/>
    <row r="203" s="19" customFormat="1" x14ac:dyDescent="0.35"/>
    <row r="204" s="19" customFormat="1" x14ac:dyDescent="0.35"/>
    <row r="205" s="19" customFormat="1" x14ac:dyDescent="0.35"/>
    <row r="206" s="19" customFormat="1" x14ac:dyDescent="0.35"/>
    <row r="207" s="19" customFormat="1" x14ac:dyDescent="0.35"/>
    <row r="208" s="19" customFormat="1" x14ac:dyDescent="0.35"/>
    <row r="209" s="19" customFormat="1" x14ac:dyDescent="0.35"/>
    <row r="210" s="19" customFormat="1" x14ac:dyDescent="0.35"/>
    <row r="211" s="19" customFormat="1" x14ac:dyDescent="0.35"/>
    <row r="212" s="19" customFormat="1" x14ac:dyDescent="0.35"/>
    <row r="213" s="19" customFormat="1" x14ac:dyDescent="0.35"/>
    <row r="214" s="19" customFormat="1" x14ac:dyDescent="0.35"/>
    <row r="215" s="19" customFormat="1" x14ac:dyDescent="0.35"/>
    <row r="216" s="19" customFormat="1" x14ac:dyDescent="0.35"/>
    <row r="217" s="19" customFormat="1" x14ac:dyDescent="0.35"/>
    <row r="218" s="19" customFormat="1" x14ac:dyDescent="0.35"/>
    <row r="219" s="19" customFormat="1" x14ac:dyDescent="0.35"/>
    <row r="220" s="19" customFormat="1" x14ac:dyDescent="0.35"/>
    <row r="221" s="19" customFormat="1" x14ac:dyDescent="0.35"/>
    <row r="222" s="19" customFormat="1" x14ac:dyDescent="0.35"/>
    <row r="223" s="19" customFormat="1" x14ac:dyDescent="0.35"/>
    <row r="224" s="19" customFormat="1" x14ac:dyDescent="0.35"/>
    <row r="225" s="19" customFormat="1" x14ac:dyDescent="0.35"/>
    <row r="226" s="19" customFormat="1" x14ac:dyDescent="0.35"/>
    <row r="227" s="19" customFormat="1" x14ac:dyDescent="0.35"/>
    <row r="228" s="19" customFormat="1" x14ac:dyDescent="0.35"/>
    <row r="229" s="19" customFormat="1" x14ac:dyDescent="0.35"/>
    <row r="230" s="19" customFormat="1" x14ac:dyDescent="0.35"/>
  </sheetData>
  <mergeCells count="1">
    <mergeCell ref="B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6BD-119C-4452-A454-EC39B1E80D05}">
  <sheetPr>
    <pageSetUpPr fitToPage="1"/>
  </sheetPr>
  <dimension ref="A1:AO88"/>
  <sheetViews>
    <sheetView zoomScale="80" zoomScaleNormal="80" workbookViewId="0">
      <selection activeCell="A2" sqref="A2"/>
    </sheetView>
  </sheetViews>
  <sheetFormatPr defaultColWidth="9.1796875" defaultRowHeight="14.5" x14ac:dyDescent="0.35"/>
  <cols>
    <col min="1" max="1" width="8.1796875" customWidth="1"/>
    <col min="2" max="2" width="46.1796875" customWidth="1"/>
    <col min="3" max="3" width="17.7265625" customWidth="1"/>
    <col min="4" max="4" width="121.54296875" customWidth="1"/>
    <col min="5" max="5" width="118.54296875" customWidth="1"/>
  </cols>
  <sheetData>
    <row r="1" spans="1:41" s="108" customFormat="1" ht="87.75" customHeight="1" x14ac:dyDescent="0.35">
      <c r="A1" s="142"/>
      <c r="B1" s="143"/>
      <c r="C1" s="142"/>
      <c r="D1" s="142" t="s">
        <v>7</v>
      </c>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1:41" ht="35.25" customHeight="1" x14ac:dyDescent="0.35">
      <c r="A2" s="19"/>
      <c r="B2" s="19"/>
      <c r="C2" s="19"/>
      <c r="D2" s="19"/>
      <c r="E2" s="19"/>
      <c r="F2" s="19"/>
      <c r="G2" s="19"/>
      <c r="H2" s="19"/>
      <c r="I2" s="19" t="s">
        <v>7</v>
      </c>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row>
    <row r="3" spans="1:41" s="109" customFormat="1" ht="19.5" x14ac:dyDescent="0.35">
      <c r="A3" s="144"/>
      <c r="B3" s="145" t="s">
        <v>298</v>
      </c>
      <c r="C3" s="146"/>
      <c r="D3" s="146"/>
      <c r="E3" s="117"/>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row>
    <row r="4" spans="1:41" ht="18.75" customHeight="1" x14ac:dyDescent="0.35">
      <c r="A4" s="19"/>
      <c r="B4" s="147" t="s">
        <v>299</v>
      </c>
      <c r="C4" s="148" t="s">
        <v>93</v>
      </c>
      <c r="D4" s="148" t="s">
        <v>338</v>
      </c>
      <c r="E4" s="147" t="s">
        <v>32</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row>
    <row r="5" spans="1:41" ht="28.5" customHeight="1" x14ac:dyDescent="0.35">
      <c r="A5" s="19"/>
      <c r="B5" s="333" t="s">
        <v>1219</v>
      </c>
      <c r="C5" s="149">
        <v>44927</v>
      </c>
      <c r="D5" s="334" t="s">
        <v>1157</v>
      </c>
      <c r="E5" s="335" t="s">
        <v>1222</v>
      </c>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row>
    <row r="6" spans="1:41" ht="28.5" customHeight="1" x14ac:dyDescent="0.35">
      <c r="A6" s="19"/>
      <c r="B6" s="333" t="s">
        <v>1151</v>
      </c>
      <c r="C6" s="149">
        <v>43951</v>
      </c>
      <c r="D6" s="334" t="s">
        <v>1152</v>
      </c>
      <c r="E6" s="335" t="s">
        <v>823</v>
      </c>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1" ht="28.5" customHeight="1" x14ac:dyDescent="0.35">
      <c r="A7" s="19"/>
      <c r="B7" s="333" t="s">
        <v>990</v>
      </c>
      <c r="C7" s="149">
        <v>44525</v>
      </c>
      <c r="D7" s="334" t="s">
        <v>991</v>
      </c>
      <c r="E7" s="335" t="s">
        <v>339</v>
      </c>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1" ht="30.75" customHeight="1" x14ac:dyDescent="0.35">
      <c r="A8" s="19"/>
      <c r="B8" s="333" t="s">
        <v>340</v>
      </c>
      <c r="C8" s="149">
        <v>43007</v>
      </c>
      <c r="D8" s="334" t="s">
        <v>341</v>
      </c>
      <c r="E8" s="335" t="s">
        <v>342</v>
      </c>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row>
    <row r="9" spans="1:41" ht="30.75" customHeight="1" x14ac:dyDescent="0.35">
      <c r="A9" s="19"/>
      <c r="B9" s="335" t="s">
        <v>1153</v>
      </c>
      <c r="C9" s="149">
        <v>45534</v>
      </c>
      <c r="D9" s="334" t="s">
        <v>1154</v>
      </c>
      <c r="E9" s="336" t="s">
        <v>1155</v>
      </c>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row>
    <row r="10" spans="1:41" ht="30.75" customHeight="1" x14ac:dyDescent="0.35">
      <c r="A10" s="19"/>
      <c r="B10" s="335" t="s">
        <v>1156</v>
      </c>
      <c r="C10" s="149">
        <v>45534</v>
      </c>
      <c r="D10" s="334" t="s">
        <v>1157</v>
      </c>
      <c r="E10" s="336" t="s">
        <v>1158</v>
      </c>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row>
    <row r="11" spans="1:41" ht="30.75" customHeight="1" x14ac:dyDescent="0.35">
      <c r="A11" s="19"/>
      <c r="B11" s="335" t="s">
        <v>1159</v>
      </c>
      <c r="C11" s="149">
        <v>45534</v>
      </c>
      <c r="D11" s="334" t="s">
        <v>1160</v>
      </c>
      <c r="E11" s="336" t="s">
        <v>1161</v>
      </c>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row>
    <row r="12" spans="1:41" ht="28.5" customHeight="1" x14ac:dyDescent="0.35">
      <c r="A12" s="19"/>
      <c r="B12" s="335" t="s">
        <v>992</v>
      </c>
      <c r="C12" s="149">
        <v>44965</v>
      </c>
      <c r="D12" s="336" t="s">
        <v>1162</v>
      </c>
      <c r="E12" s="336" t="s">
        <v>824</v>
      </c>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row>
    <row r="13" spans="1:41" ht="28.5" customHeight="1" x14ac:dyDescent="0.35">
      <c r="A13" s="19"/>
      <c r="B13" s="335" t="s">
        <v>1068</v>
      </c>
      <c r="C13" s="149">
        <v>44757</v>
      </c>
      <c r="D13" s="336" t="s">
        <v>1067</v>
      </c>
      <c r="E13" s="337" t="s">
        <v>1069</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row>
    <row r="14" spans="1:41" ht="28.5" customHeight="1" x14ac:dyDescent="0.35">
      <c r="A14" s="19"/>
      <c r="B14" s="335" t="s">
        <v>1163</v>
      </c>
      <c r="C14" s="149">
        <v>45534</v>
      </c>
      <c r="D14" s="336" t="s">
        <v>1164</v>
      </c>
      <c r="E14" s="336" t="s">
        <v>1165</v>
      </c>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row>
    <row r="15" spans="1:41" ht="28.5" customHeight="1" x14ac:dyDescent="0.35">
      <c r="A15" s="19"/>
      <c r="B15" s="335" t="s">
        <v>1166</v>
      </c>
      <c r="C15" s="149">
        <v>45534</v>
      </c>
      <c r="D15" s="336" t="s">
        <v>1167</v>
      </c>
      <c r="E15" s="336" t="s">
        <v>1168</v>
      </c>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row>
    <row r="16" spans="1:41" ht="28.5" customHeight="1" x14ac:dyDescent="0.35">
      <c r="A16" s="19"/>
      <c r="B16" s="335" t="s">
        <v>1169</v>
      </c>
      <c r="C16" s="149">
        <v>45534</v>
      </c>
      <c r="D16" s="336" t="s">
        <v>1170</v>
      </c>
      <c r="E16" s="336" t="s">
        <v>1171</v>
      </c>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row>
    <row r="17" spans="1:41" ht="28.5" customHeight="1" x14ac:dyDescent="0.35">
      <c r="A17" s="19"/>
      <c r="B17" s="335" t="s">
        <v>1172</v>
      </c>
      <c r="C17" s="149">
        <v>45534</v>
      </c>
      <c r="D17" s="336" t="s">
        <v>1173</v>
      </c>
      <c r="E17" s="336" t="s">
        <v>1174</v>
      </c>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row>
    <row r="18" spans="1:41" ht="27.65" customHeight="1" x14ac:dyDescent="0.35">
      <c r="A18" s="19"/>
      <c r="B18" s="335" t="s">
        <v>1175</v>
      </c>
      <c r="C18" s="149">
        <v>45534</v>
      </c>
      <c r="D18" s="336" t="s">
        <v>1176</v>
      </c>
      <c r="E18" s="336" t="s">
        <v>1177</v>
      </c>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row>
    <row r="19" spans="1:41" ht="25.5" customHeight="1" x14ac:dyDescent="0.35">
      <c r="A19" s="19"/>
      <c r="B19" s="335" t="s">
        <v>1178</v>
      </c>
      <c r="C19" s="149">
        <v>45534</v>
      </c>
      <c r="D19" s="336" t="s">
        <v>1179</v>
      </c>
      <c r="E19" s="336" t="s">
        <v>1180</v>
      </c>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row>
    <row r="20" spans="1:41" x14ac:dyDescent="0.35">
      <c r="A20" s="19"/>
      <c r="B20" s="335" t="s">
        <v>1181</v>
      </c>
      <c r="C20" s="149">
        <v>45534</v>
      </c>
      <c r="D20" s="336" t="s">
        <v>1182</v>
      </c>
      <c r="E20" s="336" t="s">
        <v>1183</v>
      </c>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row>
    <row r="21" spans="1:41" x14ac:dyDescent="0.35">
      <c r="A21" s="19"/>
      <c r="B21" s="19"/>
      <c r="C21" s="19"/>
      <c r="D21" s="336"/>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row>
    <row r="22" spans="1:4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row>
    <row r="23" spans="1:4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row>
    <row r="24" spans="1:4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row>
    <row r="25" spans="1:4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row>
    <row r="26" spans="1:4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row>
    <row r="27" spans="1:4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row>
    <row r="28" spans="1:4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row>
    <row r="29" spans="1:4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row>
    <row r="30" spans="1:4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row>
    <row r="31" spans="1:4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row>
    <row r="32" spans="1:4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row>
    <row r="33" spans="1:4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row>
    <row r="34" spans="1:4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row>
    <row r="35" spans="1:4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row>
    <row r="36" spans="1:4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row>
    <row r="37" spans="1:4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1:4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row>
    <row r="39" spans="1:4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row>
    <row r="40" spans="1:4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row>
    <row r="41" spans="1:4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row>
    <row r="42" spans="1:4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row>
    <row r="43" spans="1:4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row>
    <row r="44" spans="1:4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row>
    <row r="45" spans="1:4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row>
    <row r="46" spans="1:4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row>
    <row r="47" spans="1:4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row>
    <row r="48" spans="1:4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row>
    <row r="49" spans="1:4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row>
    <row r="50" spans="1:4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row>
    <row r="51" spans="1:4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row>
    <row r="52" spans="1:4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row>
    <row r="53" spans="1:4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row>
    <row r="54" spans="1:4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row>
    <row r="55" spans="1:4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row>
    <row r="56" spans="1:4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row>
    <row r="57" spans="1:4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row>
    <row r="58" spans="1:4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row>
    <row r="59" spans="1:4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row>
    <row r="60" spans="1:4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row>
    <row r="61" spans="1:4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row>
    <row r="63" spans="1:4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row>
    <row r="64" spans="1:4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row>
    <row r="65" spans="1:4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row>
    <row r="66" spans="1:4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row>
    <row r="67" spans="1:4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row>
    <row r="69" spans="1:4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row>
    <row r="70" spans="1:4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row>
    <row r="71" spans="1:4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row>
    <row r="72" spans="1:4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row>
    <row r="73" spans="1:4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row>
    <row r="74" spans="1:4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row>
    <row r="75" spans="1:4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row>
    <row r="76" spans="1:4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row>
    <row r="77" spans="1:4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row>
    <row r="78" spans="1:4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row>
    <row r="79" spans="1:4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row>
    <row r="80" spans="1:4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row>
    <row r="81" spans="1:4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row>
    <row r="82" spans="1:4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row>
    <row r="83" spans="1:4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row>
    <row r="84" spans="1:4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row>
    <row r="85" spans="1:4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row>
    <row r="86" spans="1:4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row>
    <row r="87" spans="1:41" x14ac:dyDescent="0.35">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row>
    <row r="88" spans="1:41" x14ac:dyDescent="0.35">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row>
  </sheetData>
  <pageMargins left="0.70866141732283472" right="0.70866141732283472" top="0.74803149606299213" bottom="0.74803149606299213" header="0.31496062992125984" footer="0.31496062992125984"/>
  <pageSetup paperSize="8" fitToHeight="0" orientation="landscape" r:id="rId1"/>
  <headerFooter>
    <oddFooter>&amp;C&amp;"-,Bold"&amp;12&amp;KFF0000OFFICIAL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Intro</vt:lpstr>
      <vt:lpstr>TSR</vt:lpstr>
      <vt:lpstr>Traceability</vt:lpstr>
      <vt:lpstr>MC</vt:lpstr>
      <vt:lpstr>MC - Scenarios</vt:lpstr>
      <vt:lpstr>MC - E2E Interfaces</vt:lpstr>
      <vt:lpstr>References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Thiplekha</dc:creator>
  <cp:lastModifiedBy>Jaclyn Puglisi</cp:lastModifiedBy>
  <cp:lastPrinted>2021-03-25T05:30:39Z</cp:lastPrinted>
  <dcterms:created xsi:type="dcterms:W3CDTF">2019-09-20T03:03:06Z</dcterms:created>
  <dcterms:modified xsi:type="dcterms:W3CDTF">2024-09-04T23:13:51Z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2024-07-19T04:59:58Z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7d5d39ba-68e5-47a7-bc43-a1ee1f3cee13</vt:lpwstr>
  </property>
  <property fmtid="{D5CDD505-2E9C-101B-9397-08002B2CF9AE}" pid="8" name="MSIP_Label_40c15abd-c727-4d65-8c9b-7b89f3a8c37e_ContentBits">
    <vt:lpwstr>3</vt:lpwstr>
  </property>
</Properties>
</file>